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anst01\OneDrive - Ministère de l'Environnement et la Lutte contre les changements climatiques\conseillieres-collègues\Valérie\iqbp\Nouveau dossier\"/>
    </mc:Choice>
  </mc:AlternateContent>
  <bookViews>
    <workbookView xWindow="-28920" yWindow="-120" windowWidth="29040" windowHeight="15840"/>
  </bookViews>
  <sheets>
    <sheet name="Instructions" sheetId="6" r:id="rId1"/>
    <sheet name="Données brutes" sheetId="1" r:id="rId2"/>
    <sheet name="Calculs" sheetId="5" r:id="rId3"/>
    <sheet name="Résultats" sheetId="3" r:id="rId4"/>
  </sheets>
  <definedNames>
    <definedName name="_xlnm.Print_Area" localSheetId="2">Calculs!$A$1:$M$19</definedName>
    <definedName name="_xlnm.Print_Area" localSheetId="1">'Données brutes'!$B:$G</definedName>
    <definedName name="_xlnm.Print_Area" localSheetId="3">Résultats!$A$1:$H$39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1" l="1"/>
  <c r="I300" i="1" l="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F300" i="5" l="1"/>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C30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M300" i="5" l="1"/>
  <c r="L300" i="5"/>
  <c r="K300" i="5"/>
  <c r="J300" i="5"/>
  <c r="M299" i="5"/>
  <c r="L299" i="5"/>
  <c r="K299" i="5"/>
  <c r="J299" i="5"/>
  <c r="M298" i="5"/>
  <c r="L298" i="5"/>
  <c r="K298" i="5"/>
  <c r="J298" i="5"/>
  <c r="M297" i="5"/>
  <c r="L297" i="5"/>
  <c r="K297" i="5"/>
  <c r="J297" i="5"/>
  <c r="M296" i="5"/>
  <c r="L296" i="5"/>
  <c r="K296" i="5"/>
  <c r="J296" i="5"/>
  <c r="M295" i="5"/>
  <c r="L295" i="5"/>
  <c r="K295" i="5"/>
  <c r="J295" i="5"/>
  <c r="M294" i="5"/>
  <c r="L294" i="5"/>
  <c r="K294" i="5"/>
  <c r="J294" i="5"/>
  <c r="M293" i="5"/>
  <c r="L293" i="5"/>
  <c r="K293" i="5"/>
  <c r="J293" i="5"/>
  <c r="M292" i="5"/>
  <c r="L292" i="5"/>
  <c r="K292" i="5"/>
  <c r="J292" i="5"/>
  <c r="M291" i="5"/>
  <c r="L291" i="5"/>
  <c r="K291" i="5"/>
  <c r="J291" i="5"/>
  <c r="M290" i="5"/>
  <c r="L290" i="5"/>
  <c r="K290" i="5"/>
  <c r="J290" i="5"/>
  <c r="M289" i="5"/>
  <c r="L289" i="5"/>
  <c r="K289" i="5"/>
  <c r="J289" i="5"/>
  <c r="M288" i="5"/>
  <c r="L288" i="5"/>
  <c r="K288" i="5"/>
  <c r="J288" i="5"/>
  <c r="M287" i="5"/>
  <c r="L287" i="5"/>
  <c r="K287" i="5"/>
  <c r="J287" i="5"/>
  <c r="M286" i="5"/>
  <c r="L286" i="5"/>
  <c r="K286" i="5"/>
  <c r="J286" i="5"/>
  <c r="M285" i="5"/>
  <c r="L285" i="5"/>
  <c r="K285" i="5"/>
  <c r="J285" i="5"/>
  <c r="M284" i="5"/>
  <c r="L284" i="5"/>
  <c r="K284" i="5"/>
  <c r="J284" i="5"/>
  <c r="M283" i="5"/>
  <c r="L283" i="5"/>
  <c r="K283" i="5"/>
  <c r="J283" i="5"/>
  <c r="M282" i="5"/>
  <c r="L282" i="5"/>
  <c r="K282" i="5"/>
  <c r="J282" i="5"/>
  <c r="M281" i="5"/>
  <c r="L281" i="5"/>
  <c r="K281" i="5"/>
  <c r="J281" i="5"/>
  <c r="M280" i="5"/>
  <c r="L280" i="5"/>
  <c r="K280" i="5"/>
  <c r="J280" i="5"/>
  <c r="M279" i="5"/>
  <c r="L279" i="5"/>
  <c r="K279" i="5"/>
  <c r="J279" i="5"/>
  <c r="M278" i="5"/>
  <c r="L278" i="5"/>
  <c r="K278" i="5"/>
  <c r="J278" i="5"/>
  <c r="M277" i="5"/>
  <c r="L277" i="5"/>
  <c r="K277" i="5"/>
  <c r="J277" i="5"/>
  <c r="M276" i="5"/>
  <c r="L276" i="5"/>
  <c r="K276" i="5"/>
  <c r="J276" i="5"/>
  <c r="M275" i="5"/>
  <c r="L275" i="5"/>
  <c r="K275" i="5"/>
  <c r="J275" i="5"/>
  <c r="M274" i="5"/>
  <c r="L274" i="5"/>
  <c r="K274" i="5"/>
  <c r="J274" i="5"/>
  <c r="M273" i="5"/>
  <c r="L273" i="5"/>
  <c r="K273" i="5"/>
  <c r="J273" i="5"/>
  <c r="M272" i="5"/>
  <c r="L272" i="5"/>
  <c r="K272" i="5"/>
  <c r="J272" i="5"/>
  <c r="M271" i="5"/>
  <c r="L271" i="5"/>
  <c r="K271" i="5"/>
  <c r="J271" i="5"/>
  <c r="M270" i="5"/>
  <c r="L270" i="5"/>
  <c r="K270" i="5"/>
  <c r="J270" i="5"/>
  <c r="M269" i="5"/>
  <c r="L269" i="5"/>
  <c r="K269" i="5"/>
  <c r="J269" i="5"/>
  <c r="M268" i="5"/>
  <c r="L268" i="5"/>
  <c r="K268" i="5"/>
  <c r="J268" i="5"/>
  <c r="M267" i="5"/>
  <c r="L267" i="5"/>
  <c r="K267" i="5"/>
  <c r="J267" i="5"/>
  <c r="M266" i="5"/>
  <c r="L266" i="5"/>
  <c r="K266" i="5"/>
  <c r="J266" i="5"/>
  <c r="M265" i="5"/>
  <c r="L265" i="5"/>
  <c r="K265" i="5"/>
  <c r="J265" i="5"/>
  <c r="M264" i="5"/>
  <c r="L264" i="5"/>
  <c r="K264" i="5"/>
  <c r="J264" i="5"/>
  <c r="M263" i="5"/>
  <c r="L263" i="5"/>
  <c r="K263" i="5"/>
  <c r="J263" i="5"/>
  <c r="M262" i="5"/>
  <c r="L262" i="5"/>
  <c r="K262" i="5"/>
  <c r="J262" i="5"/>
  <c r="M261" i="5"/>
  <c r="L261" i="5"/>
  <c r="K261" i="5"/>
  <c r="J261" i="5"/>
  <c r="M260" i="5"/>
  <c r="L260" i="5"/>
  <c r="K260" i="5"/>
  <c r="J260" i="5"/>
  <c r="M259" i="5"/>
  <c r="L259" i="5"/>
  <c r="K259" i="5"/>
  <c r="J259" i="5"/>
  <c r="M258" i="5"/>
  <c r="L258" i="5"/>
  <c r="K258" i="5"/>
  <c r="J258" i="5"/>
  <c r="M257" i="5"/>
  <c r="L257" i="5"/>
  <c r="K257" i="5"/>
  <c r="J257" i="5"/>
  <c r="M256" i="5"/>
  <c r="L256" i="5"/>
  <c r="K256" i="5"/>
  <c r="J256" i="5"/>
  <c r="M255" i="5"/>
  <c r="L255" i="5"/>
  <c r="K255" i="5"/>
  <c r="J255" i="5"/>
  <c r="M254" i="5"/>
  <c r="L254" i="5"/>
  <c r="K254" i="5"/>
  <c r="J254" i="5"/>
  <c r="M253" i="5"/>
  <c r="L253" i="5"/>
  <c r="K253" i="5"/>
  <c r="J253" i="5"/>
  <c r="M252" i="5"/>
  <c r="L252" i="5"/>
  <c r="K252" i="5"/>
  <c r="J252" i="5"/>
  <c r="M251" i="5"/>
  <c r="L251" i="5"/>
  <c r="K251" i="5"/>
  <c r="J251" i="5"/>
  <c r="M250" i="5"/>
  <c r="L250" i="5"/>
  <c r="K250" i="5"/>
  <c r="J250" i="5"/>
  <c r="M249" i="5"/>
  <c r="L249" i="5"/>
  <c r="K249" i="5"/>
  <c r="J249" i="5"/>
  <c r="M248" i="5"/>
  <c r="L248" i="5"/>
  <c r="K248" i="5"/>
  <c r="J248" i="5"/>
  <c r="M247" i="5"/>
  <c r="L247" i="5"/>
  <c r="K247" i="5"/>
  <c r="J247" i="5"/>
  <c r="M246" i="5"/>
  <c r="L246" i="5"/>
  <c r="K246" i="5"/>
  <c r="J246" i="5"/>
  <c r="M245" i="5"/>
  <c r="L245" i="5"/>
  <c r="K245" i="5"/>
  <c r="J245" i="5"/>
  <c r="M244" i="5"/>
  <c r="L244" i="5"/>
  <c r="K244" i="5"/>
  <c r="J244" i="5"/>
  <c r="M243" i="5"/>
  <c r="L243" i="5"/>
  <c r="K243" i="5"/>
  <c r="J243" i="5"/>
  <c r="M242" i="5"/>
  <c r="L242" i="5"/>
  <c r="K242" i="5"/>
  <c r="J242" i="5"/>
  <c r="M241" i="5"/>
  <c r="L241" i="5"/>
  <c r="K241" i="5"/>
  <c r="J241" i="5"/>
  <c r="M240" i="5"/>
  <c r="L240" i="5"/>
  <c r="K240" i="5"/>
  <c r="J240" i="5"/>
  <c r="M239" i="5"/>
  <c r="L239" i="5"/>
  <c r="K239" i="5"/>
  <c r="J239" i="5"/>
  <c r="M238" i="5"/>
  <c r="L238" i="5"/>
  <c r="K238" i="5"/>
  <c r="J238" i="5"/>
  <c r="M237" i="5"/>
  <c r="L237" i="5"/>
  <c r="K237" i="5"/>
  <c r="J237" i="5"/>
  <c r="M236" i="5"/>
  <c r="L236" i="5"/>
  <c r="K236" i="5"/>
  <c r="J236" i="5"/>
  <c r="M235" i="5"/>
  <c r="L235" i="5"/>
  <c r="K235" i="5"/>
  <c r="J235" i="5"/>
  <c r="M234" i="5"/>
  <c r="L234" i="5"/>
  <c r="K234" i="5"/>
  <c r="J234" i="5"/>
  <c r="M233" i="5"/>
  <c r="L233" i="5"/>
  <c r="K233" i="5"/>
  <c r="J233" i="5"/>
  <c r="M232" i="5"/>
  <c r="L232" i="5"/>
  <c r="K232" i="5"/>
  <c r="J232" i="5"/>
  <c r="M231" i="5"/>
  <c r="L231" i="5"/>
  <c r="K231" i="5"/>
  <c r="J231" i="5"/>
  <c r="M230" i="5"/>
  <c r="L230" i="5"/>
  <c r="K230" i="5"/>
  <c r="J230" i="5"/>
  <c r="M229" i="5"/>
  <c r="L229" i="5"/>
  <c r="K229" i="5"/>
  <c r="J229" i="5"/>
  <c r="M228" i="5"/>
  <c r="L228" i="5"/>
  <c r="K228" i="5"/>
  <c r="J228" i="5"/>
  <c r="M227" i="5"/>
  <c r="L227" i="5"/>
  <c r="K227" i="5"/>
  <c r="J227" i="5"/>
  <c r="M226" i="5"/>
  <c r="L226" i="5"/>
  <c r="K226" i="5"/>
  <c r="J226" i="5"/>
  <c r="M225" i="5"/>
  <c r="L225" i="5"/>
  <c r="K225" i="5"/>
  <c r="J225" i="5"/>
  <c r="M224" i="5"/>
  <c r="L224" i="5"/>
  <c r="K224" i="5"/>
  <c r="J224" i="5"/>
  <c r="M223" i="5"/>
  <c r="L223" i="5"/>
  <c r="K223" i="5"/>
  <c r="J223" i="5"/>
  <c r="M222" i="5"/>
  <c r="L222" i="5"/>
  <c r="K222" i="5"/>
  <c r="J222" i="5"/>
  <c r="M221" i="5"/>
  <c r="L221" i="5"/>
  <c r="K221" i="5"/>
  <c r="J221" i="5"/>
  <c r="M220" i="5"/>
  <c r="L220" i="5"/>
  <c r="K220" i="5"/>
  <c r="J220" i="5"/>
  <c r="M219" i="5"/>
  <c r="L219" i="5"/>
  <c r="K219" i="5"/>
  <c r="J219" i="5"/>
  <c r="M218" i="5"/>
  <c r="L218" i="5"/>
  <c r="K218" i="5"/>
  <c r="J218" i="5"/>
  <c r="M217" i="5"/>
  <c r="L217" i="5"/>
  <c r="K217" i="5"/>
  <c r="J217" i="5"/>
  <c r="M216" i="5"/>
  <c r="L216" i="5"/>
  <c r="K216" i="5"/>
  <c r="J216" i="5"/>
  <c r="M215" i="5"/>
  <c r="L215" i="5"/>
  <c r="K215" i="5"/>
  <c r="J215" i="5"/>
  <c r="M214" i="5"/>
  <c r="L214" i="5"/>
  <c r="K214" i="5"/>
  <c r="J214" i="5"/>
  <c r="M213" i="5"/>
  <c r="L213" i="5"/>
  <c r="K213" i="5"/>
  <c r="J213" i="5"/>
  <c r="M212" i="5"/>
  <c r="L212" i="5"/>
  <c r="K212" i="5"/>
  <c r="J212" i="5"/>
  <c r="M211" i="5"/>
  <c r="L211" i="5"/>
  <c r="K211" i="5"/>
  <c r="J211" i="5"/>
  <c r="M210" i="5"/>
  <c r="L210" i="5"/>
  <c r="K210" i="5"/>
  <c r="J210" i="5"/>
  <c r="M209" i="5"/>
  <c r="L209" i="5"/>
  <c r="K209" i="5"/>
  <c r="J209" i="5"/>
  <c r="M208" i="5"/>
  <c r="L208" i="5"/>
  <c r="K208" i="5"/>
  <c r="J208" i="5"/>
  <c r="M207" i="5"/>
  <c r="L207" i="5"/>
  <c r="K207" i="5"/>
  <c r="J207" i="5"/>
  <c r="M206" i="5"/>
  <c r="L206" i="5"/>
  <c r="K206" i="5"/>
  <c r="J206" i="5"/>
  <c r="M205" i="5"/>
  <c r="L205" i="5"/>
  <c r="K205" i="5"/>
  <c r="J205" i="5"/>
  <c r="M204" i="5"/>
  <c r="L204" i="5"/>
  <c r="K204" i="5"/>
  <c r="J204" i="5"/>
  <c r="M203" i="5"/>
  <c r="L203" i="5"/>
  <c r="K203" i="5"/>
  <c r="J203" i="5"/>
  <c r="M202" i="5"/>
  <c r="L202" i="5"/>
  <c r="K202" i="5"/>
  <c r="J202" i="5"/>
  <c r="M201" i="5"/>
  <c r="L201" i="5"/>
  <c r="K201" i="5"/>
  <c r="J201" i="5"/>
  <c r="M200" i="5"/>
  <c r="L200" i="5"/>
  <c r="K200" i="5"/>
  <c r="J200" i="5"/>
  <c r="M199" i="5"/>
  <c r="L199" i="5"/>
  <c r="K199" i="5"/>
  <c r="J199" i="5"/>
  <c r="M198" i="5"/>
  <c r="L198" i="5"/>
  <c r="K198" i="5"/>
  <c r="J198" i="5"/>
  <c r="M197" i="5"/>
  <c r="L197" i="5"/>
  <c r="K197" i="5"/>
  <c r="J197" i="5"/>
  <c r="M196" i="5"/>
  <c r="L196" i="5"/>
  <c r="K196" i="5"/>
  <c r="J196" i="5"/>
  <c r="M195" i="5"/>
  <c r="L195" i="5"/>
  <c r="K195" i="5"/>
  <c r="J195" i="5"/>
  <c r="M194" i="5"/>
  <c r="L194" i="5"/>
  <c r="K194" i="5"/>
  <c r="J194" i="5"/>
  <c r="M193" i="5"/>
  <c r="L193" i="5"/>
  <c r="K193" i="5"/>
  <c r="J193" i="5"/>
  <c r="M192" i="5"/>
  <c r="L192" i="5"/>
  <c r="K192" i="5"/>
  <c r="J192" i="5"/>
  <c r="M191" i="5"/>
  <c r="L191" i="5"/>
  <c r="K191" i="5"/>
  <c r="J191" i="5"/>
  <c r="M190" i="5"/>
  <c r="L190" i="5"/>
  <c r="K190" i="5"/>
  <c r="J190" i="5"/>
  <c r="M189" i="5"/>
  <c r="L189" i="5"/>
  <c r="K189" i="5"/>
  <c r="J189" i="5"/>
  <c r="M188" i="5"/>
  <c r="L188" i="5"/>
  <c r="K188" i="5"/>
  <c r="J188" i="5"/>
  <c r="M187" i="5"/>
  <c r="L187" i="5"/>
  <c r="K187" i="5"/>
  <c r="J187" i="5"/>
  <c r="M186" i="5"/>
  <c r="L186" i="5"/>
  <c r="K186" i="5"/>
  <c r="J186" i="5"/>
  <c r="M185" i="5"/>
  <c r="L185" i="5"/>
  <c r="K185" i="5"/>
  <c r="J185" i="5"/>
  <c r="M184" i="5"/>
  <c r="L184" i="5"/>
  <c r="K184" i="5"/>
  <c r="J184" i="5"/>
  <c r="M183" i="5"/>
  <c r="L183" i="5"/>
  <c r="K183" i="5"/>
  <c r="J183" i="5"/>
  <c r="M182" i="5"/>
  <c r="L182" i="5"/>
  <c r="K182" i="5"/>
  <c r="J182" i="5"/>
  <c r="M181" i="5"/>
  <c r="L181" i="5"/>
  <c r="K181" i="5"/>
  <c r="J181" i="5"/>
  <c r="M180" i="5"/>
  <c r="L180" i="5"/>
  <c r="K180" i="5"/>
  <c r="J180" i="5"/>
  <c r="M179" i="5"/>
  <c r="L179" i="5"/>
  <c r="K179" i="5"/>
  <c r="J179" i="5"/>
  <c r="M178" i="5"/>
  <c r="L178" i="5"/>
  <c r="K178" i="5"/>
  <c r="J178" i="5"/>
  <c r="M177" i="5"/>
  <c r="L177" i="5"/>
  <c r="K177" i="5"/>
  <c r="J177" i="5"/>
  <c r="M176" i="5"/>
  <c r="L176" i="5"/>
  <c r="K176" i="5"/>
  <c r="J176" i="5"/>
  <c r="M175" i="5"/>
  <c r="L175" i="5"/>
  <c r="K175" i="5"/>
  <c r="J175" i="5"/>
  <c r="M174" i="5"/>
  <c r="L174" i="5"/>
  <c r="K174" i="5"/>
  <c r="J174" i="5"/>
  <c r="M173" i="5"/>
  <c r="L173" i="5"/>
  <c r="K173" i="5"/>
  <c r="J173" i="5"/>
  <c r="M172" i="5"/>
  <c r="L172" i="5"/>
  <c r="K172" i="5"/>
  <c r="J172" i="5"/>
  <c r="M171" i="5"/>
  <c r="L171" i="5"/>
  <c r="K171" i="5"/>
  <c r="J171" i="5"/>
  <c r="M170" i="5"/>
  <c r="L170" i="5"/>
  <c r="K170" i="5"/>
  <c r="J170" i="5"/>
  <c r="M169" i="5"/>
  <c r="L169" i="5"/>
  <c r="K169" i="5"/>
  <c r="J169" i="5"/>
  <c r="M168" i="5"/>
  <c r="L168" i="5"/>
  <c r="K168" i="5"/>
  <c r="J168" i="5"/>
  <c r="M167" i="5"/>
  <c r="L167" i="5"/>
  <c r="K167" i="5"/>
  <c r="J167" i="5"/>
  <c r="M166" i="5"/>
  <c r="L166" i="5"/>
  <c r="K166" i="5"/>
  <c r="J166" i="5"/>
  <c r="M165" i="5"/>
  <c r="L165" i="5"/>
  <c r="K165" i="5"/>
  <c r="J165" i="5"/>
  <c r="M164" i="5"/>
  <c r="L164" i="5"/>
  <c r="K164" i="5"/>
  <c r="J164" i="5"/>
  <c r="M163" i="5"/>
  <c r="L163" i="5"/>
  <c r="K163" i="5"/>
  <c r="J163" i="5"/>
  <c r="M162" i="5"/>
  <c r="L162" i="5"/>
  <c r="K162" i="5"/>
  <c r="J162" i="5"/>
  <c r="M161" i="5"/>
  <c r="L161" i="5"/>
  <c r="K161" i="5"/>
  <c r="J161" i="5"/>
  <c r="M160" i="5"/>
  <c r="L160" i="5"/>
  <c r="K160" i="5"/>
  <c r="J160" i="5"/>
  <c r="M159" i="5"/>
  <c r="L159" i="5"/>
  <c r="K159" i="5"/>
  <c r="J159" i="5"/>
  <c r="M158" i="5"/>
  <c r="L158" i="5"/>
  <c r="K158" i="5"/>
  <c r="J158" i="5"/>
  <c r="M157" i="5"/>
  <c r="L157" i="5"/>
  <c r="K157" i="5"/>
  <c r="J157" i="5"/>
  <c r="M156" i="5"/>
  <c r="L156" i="5"/>
  <c r="K156" i="5"/>
  <c r="J156" i="5"/>
  <c r="M155" i="5"/>
  <c r="L155" i="5"/>
  <c r="K155" i="5"/>
  <c r="J155" i="5"/>
  <c r="M154" i="5"/>
  <c r="L154" i="5"/>
  <c r="K154" i="5"/>
  <c r="J154" i="5"/>
  <c r="M153" i="5"/>
  <c r="L153" i="5"/>
  <c r="K153" i="5"/>
  <c r="J153" i="5"/>
  <c r="M152" i="5"/>
  <c r="L152" i="5"/>
  <c r="K152" i="5"/>
  <c r="J152" i="5"/>
  <c r="M151" i="5"/>
  <c r="L151" i="5"/>
  <c r="K151" i="5"/>
  <c r="J151" i="5"/>
  <c r="M150" i="5"/>
  <c r="L150" i="5"/>
  <c r="K150" i="5"/>
  <c r="J150" i="5"/>
  <c r="M149" i="5"/>
  <c r="L149" i="5"/>
  <c r="K149" i="5"/>
  <c r="J149" i="5"/>
  <c r="M148" i="5"/>
  <c r="L148" i="5"/>
  <c r="K148" i="5"/>
  <c r="J148" i="5"/>
  <c r="M147" i="5"/>
  <c r="L147" i="5"/>
  <c r="K147" i="5"/>
  <c r="J147" i="5"/>
  <c r="M146" i="5"/>
  <c r="L146" i="5"/>
  <c r="K146" i="5"/>
  <c r="J146" i="5"/>
  <c r="M145" i="5"/>
  <c r="L145" i="5"/>
  <c r="K145" i="5"/>
  <c r="J145" i="5"/>
  <c r="M144" i="5"/>
  <c r="L144" i="5"/>
  <c r="K144" i="5"/>
  <c r="J144" i="5"/>
  <c r="M143" i="5"/>
  <c r="L143" i="5"/>
  <c r="K143" i="5"/>
  <c r="J143" i="5"/>
  <c r="M142" i="5"/>
  <c r="L142" i="5"/>
  <c r="K142" i="5"/>
  <c r="J142" i="5"/>
  <c r="M141" i="5"/>
  <c r="L141" i="5"/>
  <c r="K141" i="5"/>
  <c r="J141" i="5"/>
  <c r="M140" i="5"/>
  <c r="L140" i="5"/>
  <c r="K140" i="5"/>
  <c r="J140" i="5"/>
  <c r="M139" i="5"/>
  <c r="L139" i="5"/>
  <c r="K139" i="5"/>
  <c r="J139" i="5"/>
  <c r="M138" i="5"/>
  <c r="L138" i="5"/>
  <c r="K138" i="5"/>
  <c r="J138" i="5"/>
  <c r="M137" i="5"/>
  <c r="L137" i="5"/>
  <c r="K137" i="5"/>
  <c r="J137" i="5"/>
  <c r="M136" i="5"/>
  <c r="L136" i="5"/>
  <c r="K136" i="5"/>
  <c r="J136" i="5"/>
  <c r="M135" i="5"/>
  <c r="L135" i="5"/>
  <c r="K135" i="5"/>
  <c r="J135" i="5"/>
  <c r="M134" i="5"/>
  <c r="L134" i="5"/>
  <c r="K134" i="5"/>
  <c r="J134" i="5"/>
  <c r="M133" i="5"/>
  <c r="L133" i="5"/>
  <c r="K133" i="5"/>
  <c r="J133" i="5"/>
  <c r="M132" i="5"/>
  <c r="L132" i="5"/>
  <c r="K132" i="5"/>
  <c r="J132" i="5"/>
  <c r="M131" i="5"/>
  <c r="L131" i="5"/>
  <c r="K131" i="5"/>
  <c r="J131" i="5"/>
  <c r="M130" i="5"/>
  <c r="L130" i="5"/>
  <c r="K130" i="5"/>
  <c r="J130" i="5"/>
  <c r="M129" i="5"/>
  <c r="L129" i="5"/>
  <c r="K129" i="5"/>
  <c r="J129" i="5"/>
  <c r="M128" i="5"/>
  <c r="L128" i="5"/>
  <c r="K128" i="5"/>
  <c r="J128" i="5"/>
  <c r="M127" i="5"/>
  <c r="L127" i="5"/>
  <c r="K127" i="5"/>
  <c r="J127" i="5"/>
  <c r="M126" i="5"/>
  <c r="L126" i="5"/>
  <c r="K126" i="5"/>
  <c r="J126" i="5"/>
  <c r="M125" i="5"/>
  <c r="L125" i="5"/>
  <c r="K125" i="5"/>
  <c r="J125" i="5"/>
  <c r="M124" i="5"/>
  <c r="L124" i="5"/>
  <c r="K124" i="5"/>
  <c r="J124" i="5"/>
  <c r="M123" i="5"/>
  <c r="L123" i="5"/>
  <c r="K123" i="5"/>
  <c r="J123" i="5"/>
  <c r="M122" i="5"/>
  <c r="L122" i="5"/>
  <c r="K122" i="5"/>
  <c r="J122" i="5"/>
  <c r="M121" i="5"/>
  <c r="L121" i="5"/>
  <c r="K121" i="5"/>
  <c r="J121" i="5"/>
  <c r="M120" i="5"/>
  <c r="L120" i="5"/>
  <c r="K120" i="5"/>
  <c r="J120" i="5"/>
  <c r="M119" i="5"/>
  <c r="L119" i="5"/>
  <c r="K119" i="5"/>
  <c r="J119" i="5"/>
  <c r="M118" i="5"/>
  <c r="L118" i="5"/>
  <c r="K118" i="5"/>
  <c r="J118" i="5"/>
  <c r="M117" i="5"/>
  <c r="L117" i="5"/>
  <c r="K117" i="5"/>
  <c r="J117" i="5"/>
  <c r="M116" i="5"/>
  <c r="L116" i="5"/>
  <c r="K116" i="5"/>
  <c r="J116" i="5"/>
  <c r="M115" i="5"/>
  <c r="L115" i="5"/>
  <c r="K115" i="5"/>
  <c r="J115" i="5"/>
  <c r="M114" i="5"/>
  <c r="L114" i="5"/>
  <c r="K114" i="5"/>
  <c r="J114" i="5"/>
  <c r="M113" i="5"/>
  <c r="L113" i="5"/>
  <c r="K113" i="5"/>
  <c r="J113" i="5"/>
  <c r="M112" i="5"/>
  <c r="L112" i="5"/>
  <c r="K112" i="5"/>
  <c r="J112" i="5"/>
  <c r="M111" i="5"/>
  <c r="L111" i="5"/>
  <c r="K111" i="5"/>
  <c r="J111" i="5"/>
  <c r="M110" i="5"/>
  <c r="L110" i="5"/>
  <c r="K110" i="5"/>
  <c r="J110" i="5"/>
  <c r="M109" i="5"/>
  <c r="L109" i="5"/>
  <c r="K109" i="5"/>
  <c r="J109" i="5"/>
  <c r="M108" i="5"/>
  <c r="L108" i="5"/>
  <c r="K108" i="5"/>
  <c r="J108" i="5"/>
  <c r="M107" i="5"/>
  <c r="L107" i="5"/>
  <c r="K107" i="5"/>
  <c r="J107" i="5"/>
  <c r="M106" i="5"/>
  <c r="L106" i="5"/>
  <c r="K106" i="5"/>
  <c r="J106" i="5"/>
  <c r="M105" i="5"/>
  <c r="L105" i="5"/>
  <c r="K105" i="5"/>
  <c r="J105" i="5"/>
  <c r="M104" i="5"/>
  <c r="L104" i="5"/>
  <c r="K104" i="5"/>
  <c r="J104" i="5"/>
  <c r="M103" i="5"/>
  <c r="L103" i="5"/>
  <c r="K103" i="5"/>
  <c r="J103" i="5"/>
  <c r="M102" i="5"/>
  <c r="L102" i="5"/>
  <c r="K102" i="5"/>
  <c r="J102" i="5"/>
  <c r="M101" i="5"/>
  <c r="L101" i="5"/>
  <c r="K101" i="5"/>
  <c r="J101" i="5"/>
  <c r="M100" i="5"/>
  <c r="L100" i="5"/>
  <c r="K100" i="5"/>
  <c r="J100" i="5"/>
  <c r="M99" i="5"/>
  <c r="L99" i="5"/>
  <c r="K99" i="5"/>
  <c r="J99" i="5"/>
  <c r="M98" i="5"/>
  <c r="L98" i="5"/>
  <c r="K98" i="5"/>
  <c r="J98" i="5"/>
  <c r="M97" i="5"/>
  <c r="L97" i="5"/>
  <c r="K97" i="5"/>
  <c r="J97" i="5"/>
  <c r="M96" i="5"/>
  <c r="L96" i="5"/>
  <c r="K96" i="5"/>
  <c r="J96" i="5"/>
  <c r="M95" i="5"/>
  <c r="L95" i="5"/>
  <c r="K95" i="5"/>
  <c r="J95" i="5"/>
  <c r="M94" i="5"/>
  <c r="L94" i="5"/>
  <c r="K94" i="5"/>
  <c r="J94" i="5"/>
  <c r="M93" i="5"/>
  <c r="L93" i="5"/>
  <c r="K93" i="5"/>
  <c r="J93" i="5"/>
  <c r="M92" i="5"/>
  <c r="L92" i="5"/>
  <c r="K92" i="5"/>
  <c r="J92" i="5"/>
  <c r="M91" i="5"/>
  <c r="L91" i="5"/>
  <c r="K91" i="5"/>
  <c r="J91" i="5"/>
  <c r="M90" i="5"/>
  <c r="L90" i="5"/>
  <c r="K90" i="5"/>
  <c r="J90" i="5"/>
  <c r="M89" i="5"/>
  <c r="L89" i="5"/>
  <c r="K89" i="5"/>
  <c r="J89" i="5"/>
  <c r="M88" i="5"/>
  <c r="L88" i="5"/>
  <c r="K88" i="5"/>
  <c r="J88" i="5"/>
  <c r="M87" i="5"/>
  <c r="L87" i="5"/>
  <c r="K87" i="5"/>
  <c r="J87" i="5"/>
  <c r="M86" i="5"/>
  <c r="L86" i="5"/>
  <c r="K86" i="5"/>
  <c r="J86" i="5"/>
  <c r="M85" i="5"/>
  <c r="L85" i="5"/>
  <c r="K85" i="5"/>
  <c r="J85" i="5"/>
  <c r="M84" i="5"/>
  <c r="L84" i="5"/>
  <c r="K84" i="5"/>
  <c r="J84" i="5"/>
  <c r="M83" i="5"/>
  <c r="L83" i="5"/>
  <c r="K83" i="5"/>
  <c r="J83" i="5"/>
  <c r="M82" i="5"/>
  <c r="L82" i="5"/>
  <c r="K82" i="5"/>
  <c r="J82" i="5"/>
  <c r="M81" i="5"/>
  <c r="L81" i="5"/>
  <c r="K81" i="5"/>
  <c r="J81" i="5"/>
  <c r="M80" i="5"/>
  <c r="L80" i="5"/>
  <c r="K80" i="5"/>
  <c r="J80" i="5"/>
  <c r="M79" i="5"/>
  <c r="L79" i="5"/>
  <c r="K79" i="5"/>
  <c r="J79" i="5"/>
  <c r="M78" i="5"/>
  <c r="L78" i="5"/>
  <c r="K78" i="5"/>
  <c r="J78" i="5"/>
  <c r="M77" i="5"/>
  <c r="L77" i="5"/>
  <c r="K77" i="5"/>
  <c r="J77" i="5"/>
  <c r="M76" i="5"/>
  <c r="L76" i="5"/>
  <c r="K76" i="5"/>
  <c r="J76" i="5"/>
  <c r="M75" i="5"/>
  <c r="L75" i="5"/>
  <c r="K75" i="5"/>
  <c r="J75" i="5"/>
  <c r="M74" i="5"/>
  <c r="L74" i="5"/>
  <c r="K74" i="5"/>
  <c r="J74" i="5"/>
  <c r="M73" i="5"/>
  <c r="L73" i="5"/>
  <c r="K73" i="5"/>
  <c r="J73" i="5"/>
  <c r="M72" i="5"/>
  <c r="L72" i="5"/>
  <c r="K72" i="5"/>
  <c r="J72" i="5"/>
  <c r="M71" i="5"/>
  <c r="L71" i="5"/>
  <c r="K71" i="5"/>
  <c r="J71" i="5"/>
  <c r="M70" i="5"/>
  <c r="L70" i="5"/>
  <c r="K70" i="5"/>
  <c r="J70" i="5"/>
  <c r="M69" i="5"/>
  <c r="L69" i="5"/>
  <c r="K69" i="5"/>
  <c r="J69" i="5"/>
  <c r="M68" i="5"/>
  <c r="L68" i="5"/>
  <c r="K68" i="5"/>
  <c r="J68" i="5"/>
  <c r="M67" i="5"/>
  <c r="L67" i="5"/>
  <c r="K67" i="5"/>
  <c r="J67" i="5"/>
  <c r="M66" i="5"/>
  <c r="L66" i="5"/>
  <c r="K66" i="5"/>
  <c r="J66" i="5"/>
  <c r="M65" i="5"/>
  <c r="L65" i="5"/>
  <c r="K65" i="5"/>
  <c r="J65" i="5"/>
  <c r="M64" i="5"/>
  <c r="L64" i="5"/>
  <c r="K64" i="5"/>
  <c r="J64" i="5"/>
  <c r="M63" i="5"/>
  <c r="L63" i="5"/>
  <c r="K63" i="5"/>
  <c r="J63" i="5"/>
  <c r="M62" i="5"/>
  <c r="L62" i="5"/>
  <c r="K62" i="5"/>
  <c r="J62" i="5"/>
  <c r="M61" i="5"/>
  <c r="L61" i="5"/>
  <c r="K61" i="5"/>
  <c r="J61" i="5"/>
  <c r="M60" i="5"/>
  <c r="L60" i="5"/>
  <c r="K60" i="5"/>
  <c r="J60" i="5"/>
  <c r="M59" i="5"/>
  <c r="L59" i="5"/>
  <c r="K59" i="5"/>
  <c r="J59" i="5"/>
  <c r="M58" i="5"/>
  <c r="L58" i="5"/>
  <c r="K58" i="5"/>
  <c r="J58" i="5"/>
  <c r="M57" i="5"/>
  <c r="L57" i="5"/>
  <c r="K57" i="5"/>
  <c r="J57" i="5"/>
  <c r="M56" i="5"/>
  <c r="L56" i="5"/>
  <c r="K56" i="5"/>
  <c r="J56" i="5"/>
  <c r="M55" i="5"/>
  <c r="L55" i="5"/>
  <c r="K55" i="5"/>
  <c r="J55" i="5"/>
  <c r="M54" i="5"/>
  <c r="L54" i="5"/>
  <c r="K54" i="5"/>
  <c r="J54" i="5"/>
  <c r="M53" i="5"/>
  <c r="L53" i="5"/>
  <c r="K53" i="5"/>
  <c r="J53" i="5"/>
  <c r="M52" i="5"/>
  <c r="L52" i="5"/>
  <c r="K52" i="5"/>
  <c r="J52" i="5"/>
  <c r="M51" i="5"/>
  <c r="L51" i="5"/>
  <c r="K51" i="5"/>
  <c r="J51" i="5"/>
  <c r="M50" i="5"/>
  <c r="L50" i="5"/>
  <c r="K50" i="5"/>
  <c r="J50" i="5"/>
  <c r="M49" i="5"/>
  <c r="L49" i="5"/>
  <c r="K49" i="5"/>
  <c r="J49" i="5"/>
  <c r="M48" i="5"/>
  <c r="L48" i="5"/>
  <c r="K48" i="5"/>
  <c r="J48" i="5"/>
  <c r="M47" i="5"/>
  <c r="L47" i="5"/>
  <c r="K47" i="5"/>
  <c r="J47" i="5"/>
  <c r="M46" i="5"/>
  <c r="L46" i="5"/>
  <c r="K46" i="5"/>
  <c r="J46" i="5"/>
  <c r="M45" i="5"/>
  <c r="L45" i="5"/>
  <c r="K45" i="5"/>
  <c r="J45" i="5"/>
  <c r="M44" i="5"/>
  <c r="L44" i="5"/>
  <c r="K44" i="5"/>
  <c r="J44" i="5"/>
  <c r="M43" i="5"/>
  <c r="L43" i="5"/>
  <c r="K43" i="5"/>
  <c r="J43" i="5"/>
  <c r="M42" i="5"/>
  <c r="L42" i="5"/>
  <c r="K42" i="5"/>
  <c r="J42" i="5"/>
  <c r="M41" i="5"/>
  <c r="L41" i="5"/>
  <c r="K41" i="5"/>
  <c r="J41" i="5"/>
  <c r="M40" i="5"/>
  <c r="L40" i="5"/>
  <c r="K40" i="5"/>
  <c r="J40" i="5"/>
  <c r="M39" i="5"/>
  <c r="L39" i="5"/>
  <c r="K39" i="5"/>
  <c r="J39" i="5"/>
  <c r="M38" i="5"/>
  <c r="L38" i="5"/>
  <c r="K38" i="5"/>
  <c r="J38" i="5"/>
  <c r="M37" i="5"/>
  <c r="L37" i="5"/>
  <c r="K37" i="5"/>
  <c r="J37" i="5"/>
  <c r="M36" i="5"/>
  <c r="L36" i="5"/>
  <c r="K36" i="5"/>
  <c r="J36" i="5"/>
  <c r="M35" i="5"/>
  <c r="L35" i="5"/>
  <c r="K35" i="5"/>
  <c r="J35" i="5"/>
  <c r="M34" i="5"/>
  <c r="L34" i="5"/>
  <c r="K34" i="5"/>
  <c r="J34" i="5"/>
  <c r="M33" i="5"/>
  <c r="L33" i="5"/>
  <c r="K33" i="5"/>
  <c r="J33" i="5"/>
  <c r="M32" i="5"/>
  <c r="L32" i="5"/>
  <c r="K32" i="5"/>
  <c r="J32" i="5"/>
  <c r="M31" i="5"/>
  <c r="L31" i="5"/>
  <c r="K31" i="5"/>
  <c r="J31" i="5"/>
  <c r="M30" i="5"/>
  <c r="L30" i="5"/>
  <c r="K30" i="5"/>
  <c r="J30" i="5"/>
  <c r="M29" i="5"/>
  <c r="L29" i="5"/>
  <c r="K29" i="5"/>
  <c r="J29" i="5"/>
  <c r="M28" i="5"/>
  <c r="L28" i="5"/>
  <c r="K28" i="5"/>
  <c r="J28" i="5"/>
  <c r="M27" i="5"/>
  <c r="L27" i="5"/>
  <c r="K27" i="5"/>
  <c r="J27" i="5"/>
  <c r="M26" i="5"/>
  <c r="L26" i="5"/>
  <c r="K26" i="5"/>
  <c r="J26" i="5"/>
  <c r="M25" i="5"/>
  <c r="L25" i="5"/>
  <c r="K25" i="5"/>
  <c r="J25" i="5"/>
  <c r="M24" i="5"/>
  <c r="L24" i="5"/>
  <c r="K24" i="5"/>
  <c r="J24" i="5"/>
  <c r="M23" i="5"/>
  <c r="L23" i="5"/>
  <c r="K23" i="5"/>
  <c r="J23" i="5"/>
  <c r="M22" i="5"/>
  <c r="L22" i="5"/>
  <c r="K22" i="5"/>
  <c r="J22" i="5"/>
  <c r="M21" i="5"/>
  <c r="L21" i="5"/>
  <c r="K21" i="5"/>
  <c r="J21" i="5"/>
  <c r="M20" i="5"/>
  <c r="L20" i="5"/>
  <c r="K20" i="5"/>
  <c r="J20" i="5"/>
  <c r="M19" i="5"/>
  <c r="L19" i="5"/>
  <c r="K19" i="5"/>
  <c r="J19" i="5"/>
  <c r="M18" i="5"/>
  <c r="L18" i="5"/>
  <c r="K18" i="5"/>
  <c r="J18" i="5"/>
  <c r="M17" i="5"/>
  <c r="L17" i="5"/>
  <c r="K17" i="5"/>
  <c r="J17" i="5"/>
  <c r="M16" i="5"/>
  <c r="L16" i="5"/>
  <c r="K16" i="5"/>
  <c r="J16" i="5"/>
  <c r="M15" i="5"/>
  <c r="L15" i="5"/>
  <c r="K15" i="5"/>
  <c r="J15" i="5"/>
  <c r="M14" i="5"/>
  <c r="L14" i="5"/>
  <c r="K14" i="5"/>
  <c r="J14" i="5"/>
  <c r="M13" i="5"/>
  <c r="L13" i="5"/>
  <c r="K13" i="5"/>
  <c r="J13" i="5"/>
  <c r="M12" i="5"/>
  <c r="L12" i="5"/>
  <c r="K12" i="5"/>
  <c r="J12" i="5"/>
  <c r="M11" i="5"/>
  <c r="L11" i="5"/>
  <c r="K11" i="5"/>
  <c r="J11" i="5"/>
  <c r="M10" i="5"/>
  <c r="L10" i="5"/>
  <c r="K10" i="5"/>
  <c r="J10" i="5"/>
  <c r="M9" i="5"/>
  <c r="L9" i="5"/>
  <c r="K9" i="5"/>
  <c r="J9" i="5"/>
  <c r="M8" i="5"/>
  <c r="L8" i="5"/>
  <c r="K8" i="5"/>
  <c r="J8" i="5"/>
  <c r="M7" i="5"/>
  <c r="L7" i="5"/>
  <c r="K7" i="5"/>
  <c r="J7" i="5"/>
  <c r="M6" i="5"/>
  <c r="L6" i="5"/>
  <c r="K6" i="5"/>
  <c r="J6" i="5"/>
  <c r="M5" i="5"/>
  <c r="L5" i="5"/>
  <c r="K5" i="5"/>
  <c r="J5" i="5"/>
  <c r="M4" i="5"/>
  <c r="L4" i="5"/>
  <c r="K4" i="5"/>
  <c r="J4" i="5"/>
  <c r="M3" i="5"/>
  <c r="K3" i="5"/>
  <c r="J3" i="5"/>
  <c r="T300" i="5" l="1"/>
  <c r="S300" i="5"/>
  <c r="R300" i="5"/>
  <c r="Q300" i="5"/>
  <c r="B300" i="5"/>
  <c r="A300" i="5"/>
  <c r="T299" i="5"/>
  <c r="S299" i="5"/>
  <c r="R299" i="5"/>
  <c r="Q299" i="5"/>
  <c r="B299" i="5"/>
  <c r="A299" i="5"/>
  <c r="T298" i="5"/>
  <c r="S298" i="5"/>
  <c r="R298" i="5"/>
  <c r="Q298" i="5"/>
  <c r="B298" i="5"/>
  <c r="A298" i="5"/>
  <c r="T297" i="5"/>
  <c r="S297" i="5"/>
  <c r="R297" i="5"/>
  <c r="Q297" i="5"/>
  <c r="B297" i="5"/>
  <c r="A297" i="5"/>
  <c r="T296" i="5"/>
  <c r="S296" i="5"/>
  <c r="R296" i="5"/>
  <c r="Q296" i="5"/>
  <c r="B296" i="5"/>
  <c r="A296" i="5"/>
  <c r="T295" i="5"/>
  <c r="S295" i="5"/>
  <c r="R295" i="5"/>
  <c r="Q295" i="5"/>
  <c r="B295" i="5"/>
  <c r="A295" i="5"/>
  <c r="T294" i="5"/>
  <c r="S294" i="5"/>
  <c r="R294" i="5"/>
  <c r="Q294" i="5"/>
  <c r="B294" i="5"/>
  <c r="A294" i="5"/>
  <c r="T293" i="5"/>
  <c r="S293" i="5"/>
  <c r="R293" i="5"/>
  <c r="Q293" i="5"/>
  <c r="B293" i="5"/>
  <c r="A293" i="5"/>
  <c r="T292" i="5"/>
  <c r="S292" i="5"/>
  <c r="R292" i="5"/>
  <c r="Q292" i="5"/>
  <c r="B292" i="5"/>
  <c r="A292" i="5"/>
  <c r="T291" i="5"/>
  <c r="S291" i="5"/>
  <c r="R291" i="5"/>
  <c r="Q291" i="5"/>
  <c r="B291" i="5"/>
  <c r="A291" i="5"/>
  <c r="T290" i="5"/>
  <c r="S290" i="5"/>
  <c r="R290" i="5"/>
  <c r="Q290" i="5"/>
  <c r="B290" i="5"/>
  <c r="A290" i="5"/>
  <c r="T289" i="5"/>
  <c r="S289" i="5"/>
  <c r="R289" i="5"/>
  <c r="Q289" i="5"/>
  <c r="B289" i="5"/>
  <c r="A289" i="5"/>
  <c r="T288" i="5"/>
  <c r="S288" i="5"/>
  <c r="R288" i="5"/>
  <c r="Q288" i="5"/>
  <c r="B288" i="5"/>
  <c r="A288" i="5"/>
  <c r="T287" i="5"/>
  <c r="S287" i="5"/>
  <c r="R287" i="5"/>
  <c r="Q287" i="5"/>
  <c r="B287" i="5"/>
  <c r="A287" i="5"/>
  <c r="T286" i="5"/>
  <c r="S286" i="5"/>
  <c r="R286" i="5"/>
  <c r="Q286" i="5"/>
  <c r="B286" i="5"/>
  <c r="A286" i="5"/>
  <c r="T285" i="5"/>
  <c r="S285" i="5"/>
  <c r="R285" i="5"/>
  <c r="Q285" i="5"/>
  <c r="B285" i="5"/>
  <c r="A285" i="5"/>
  <c r="T284" i="5"/>
  <c r="S284" i="5"/>
  <c r="R284" i="5"/>
  <c r="Q284" i="5"/>
  <c r="B284" i="5"/>
  <c r="A284" i="5"/>
  <c r="T283" i="5"/>
  <c r="S283" i="5"/>
  <c r="R283" i="5"/>
  <c r="Q283" i="5"/>
  <c r="B283" i="5"/>
  <c r="A283" i="5"/>
  <c r="T282" i="5"/>
  <c r="S282" i="5"/>
  <c r="R282" i="5"/>
  <c r="Q282" i="5"/>
  <c r="B282" i="5"/>
  <c r="A282" i="5"/>
  <c r="T281" i="5"/>
  <c r="S281" i="5"/>
  <c r="R281" i="5"/>
  <c r="Q281" i="5"/>
  <c r="B281" i="5"/>
  <c r="A281" i="5"/>
  <c r="T280" i="5"/>
  <c r="S280" i="5"/>
  <c r="R280" i="5"/>
  <c r="Q280" i="5"/>
  <c r="B280" i="5"/>
  <c r="A280" i="5"/>
  <c r="T279" i="5"/>
  <c r="S279" i="5"/>
  <c r="R279" i="5"/>
  <c r="Q279" i="5"/>
  <c r="B279" i="5"/>
  <c r="A279" i="5"/>
  <c r="T278" i="5"/>
  <c r="S278" i="5"/>
  <c r="R278" i="5"/>
  <c r="Q278" i="5"/>
  <c r="B278" i="5"/>
  <c r="A278" i="5"/>
  <c r="T277" i="5"/>
  <c r="S277" i="5"/>
  <c r="R277" i="5"/>
  <c r="Q277" i="5"/>
  <c r="B277" i="5"/>
  <c r="A277" i="5"/>
  <c r="T276" i="5"/>
  <c r="S276" i="5"/>
  <c r="R276" i="5"/>
  <c r="Q276" i="5"/>
  <c r="B276" i="5"/>
  <c r="A276" i="5"/>
  <c r="T275" i="5"/>
  <c r="S275" i="5"/>
  <c r="R275" i="5"/>
  <c r="Q275" i="5"/>
  <c r="B275" i="5"/>
  <c r="A275" i="5"/>
  <c r="T274" i="5"/>
  <c r="S274" i="5"/>
  <c r="R274" i="5"/>
  <c r="Q274" i="5"/>
  <c r="B274" i="5"/>
  <c r="A274" i="5"/>
  <c r="T273" i="5"/>
  <c r="S273" i="5"/>
  <c r="R273" i="5"/>
  <c r="Q273" i="5"/>
  <c r="B273" i="5"/>
  <c r="A273" i="5"/>
  <c r="T272" i="5"/>
  <c r="S272" i="5"/>
  <c r="R272" i="5"/>
  <c r="Q272" i="5"/>
  <c r="B272" i="5"/>
  <c r="A272" i="5"/>
  <c r="T271" i="5"/>
  <c r="S271" i="5"/>
  <c r="R271" i="5"/>
  <c r="Q271" i="5"/>
  <c r="B271" i="5"/>
  <c r="A271" i="5"/>
  <c r="T270" i="5"/>
  <c r="S270" i="5"/>
  <c r="R270" i="5"/>
  <c r="Q270" i="5"/>
  <c r="B270" i="5"/>
  <c r="A270" i="5"/>
  <c r="T269" i="5"/>
  <c r="S269" i="5"/>
  <c r="R269" i="5"/>
  <c r="Q269" i="5"/>
  <c r="B269" i="5"/>
  <c r="A269" i="5"/>
  <c r="T268" i="5"/>
  <c r="S268" i="5"/>
  <c r="R268" i="5"/>
  <c r="Q268" i="5"/>
  <c r="B268" i="5"/>
  <c r="A268" i="5"/>
  <c r="T267" i="5"/>
  <c r="S267" i="5"/>
  <c r="R267" i="5"/>
  <c r="Q267" i="5"/>
  <c r="B267" i="5"/>
  <c r="A267" i="5"/>
  <c r="R266" i="5"/>
  <c r="T266" i="5"/>
  <c r="S266" i="5"/>
  <c r="Q266" i="5"/>
  <c r="B266" i="5"/>
  <c r="A266" i="5"/>
  <c r="T265" i="5"/>
  <c r="S265" i="5"/>
  <c r="R265" i="5"/>
  <c r="Q265" i="5"/>
  <c r="B265" i="5"/>
  <c r="A265" i="5"/>
  <c r="R264" i="5"/>
  <c r="T264" i="5"/>
  <c r="S264" i="5"/>
  <c r="Q264" i="5"/>
  <c r="B264" i="5"/>
  <c r="A264" i="5"/>
  <c r="T263" i="5"/>
  <c r="S263" i="5"/>
  <c r="R263" i="5"/>
  <c r="Q263" i="5"/>
  <c r="B263" i="5"/>
  <c r="A263" i="5"/>
  <c r="T262" i="5"/>
  <c r="S262" i="5"/>
  <c r="R262" i="5"/>
  <c r="Q262" i="5"/>
  <c r="B262" i="5"/>
  <c r="I262" i="5" s="1"/>
  <c r="P262" i="5" s="1"/>
  <c r="A262" i="5"/>
  <c r="T261" i="5"/>
  <c r="S261" i="5"/>
  <c r="R261" i="5"/>
  <c r="Q261" i="5"/>
  <c r="B261" i="5"/>
  <c r="A261" i="5"/>
  <c r="R260" i="5"/>
  <c r="T260" i="5"/>
  <c r="S260" i="5"/>
  <c r="Q260" i="5"/>
  <c r="B260" i="5"/>
  <c r="A260" i="5"/>
  <c r="T259" i="5"/>
  <c r="S259" i="5"/>
  <c r="R259" i="5"/>
  <c r="Q259" i="5"/>
  <c r="B259" i="5"/>
  <c r="A259" i="5"/>
  <c r="R258" i="5"/>
  <c r="T258" i="5"/>
  <c r="S258" i="5"/>
  <c r="Q258" i="5"/>
  <c r="B258" i="5"/>
  <c r="A258" i="5"/>
  <c r="T257" i="5"/>
  <c r="S257" i="5"/>
  <c r="R257" i="5"/>
  <c r="Q257" i="5"/>
  <c r="B257" i="5"/>
  <c r="A257" i="5"/>
  <c r="R256" i="5"/>
  <c r="T256" i="5"/>
  <c r="S256" i="5"/>
  <c r="Q256" i="5"/>
  <c r="B256" i="5"/>
  <c r="A256" i="5"/>
  <c r="T255" i="5"/>
  <c r="S255" i="5"/>
  <c r="R255" i="5"/>
  <c r="Q255" i="5"/>
  <c r="B255" i="5"/>
  <c r="A255" i="5"/>
  <c r="R254" i="5"/>
  <c r="T254" i="5"/>
  <c r="S254" i="5"/>
  <c r="Q254" i="5"/>
  <c r="B254" i="5"/>
  <c r="A254" i="5"/>
  <c r="T253" i="5"/>
  <c r="S253" i="5"/>
  <c r="R253" i="5"/>
  <c r="Q253" i="5"/>
  <c r="B253" i="5"/>
  <c r="A253" i="5"/>
  <c r="T252" i="5"/>
  <c r="S252" i="5"/>
  <c r="R252" i="5"/>
  <c r="Q252" i="5"/>
  <c r="B252" i="5"/>
  <c r="A252" i="5"/>
  <c r="T251" i="5"/>
  <c r="S251" i="5"/>
  <c r="R251" i="5"/>
  <c r="Q251" i="5"/>
  <c r="B251" i="5"/>
  <c r="A251" i="5"/>
  <c r="T250" i="5"/>
  <c r="S250" i="5"/>
  <c r="R250" i="5"/>
  <c r="Q250" i="5"/>
  <c r="B250" i="5"/>
  <c r="A250" i="5"/>
  <c r="T249" i="5"/>
  <c r="S249" i="5"/>
  <c r="R249" i="5"/>
  <c r="Q249" i="5"/>
  <c r="B249" i="5"/>
  <c r="A249" i="5"/>
  <c r="T248" i="5"/>
  <c r="S248" i="5"/>
  <c r="R248" i="5"/>
  <c r="Q248" i="5"/>
  <c r="B248" i="5"/>
  <c r="A248" i="5"/>
  <c r="T247" i="5"/>
  <c r="S247" i="5"/>
  <c r="R247" i="5"/>
  <c r="Q247" i="5"/>
  <c r="B247" i="5"/>
  <c r="A247" i="5"/>
  <c r="T246" i="5"/>
  <c r="S246" i="5"/>
  <c r="R246" i="5"/>
  <c r="Q246" i="5"/>
  <c r="B246" i="5"/>
  <c r="A246" i="5"/>
  <c r="R245" i="5"/>
  <c r="T245" i="5"/>
  <c r="S245" i="5"/>
  <c r="Q245" i="5"/>
  <c r="B245" i="5"/>
  <c r="A245" i="5"/>
  <c r="T244" i="5"/>
  <c r="S244" i="5"/>
  <c r="R244" i="5"/>
  <c r="Q244" i="5"/>
  <c r="B244" i="5"/>
  <c r="A244" i="5"/>
  <c r="T243" i="5"/>
  <c r="S243" i="5"/>
  <c r="R243" i="5"/>
  <c r="Q243" i="5"/>
  <c r="B243" i="5"/>
  <c r="A243" i="5"/>
  <c r="T242" i="5"/>
  <c r="S242" i="5"/>
  <c r="R242" i="5"/>
  <c r="Q242" i="5"/>
  <c r="B242" i="5"/>
  <c r="A242" i="5"/>
  <c r="R241" i="5"/>
  <c r="T241" i="5"/>
  <c r="S241" i="5"/>
  <c r="Q241" i="5"/>
  <c r="B241" i="5"/>
  <c r="A241" i="5"/>
  <c r="S240" i="5"/>
  <c r="T240" i="5"/>
  <c r="R240" i="5"/>
  <c r="Q240" i="5"/>
  <c r="B240" i="5"/>
  <c r="I240" i="5" s="1"/>
  <c r="A240" i="5"/>
  <c r="S239" i="5"/>
  <c r="T239" i="5"/>
  <c r="R239" i="5"/>
  <c r="Q239" i="5"/>
  <c r="B239" i="5"/>
  <c r="A239" i="5"/>
  <c r="T238" i="5"/>
  <c r="S238" i="5"/>
  <c r="R238" i="5"/>
  <c r="Q238" i="5"/>
  <c r="B238" i="5"/>
  <c r="A238" i="5"/>
  <c r="S237" i="5"/>
  <c r="T237" i="5"/>
  <c r="R237" i="5"/>
  <c r="Q237" i="5"/>
  <c r="B237" i="5"/>
  <c r="A237" i="5"/>
  <c r="T236" i="5"/>
  <c r="S236" i="5"/>
  <c r="R236" i="5"/>
  <c r="Q236" i="5"/>
  <c r="B236" i="5"/>
  <c r="A236" i="5"/>
  <c r="S235" i="5"/>
  <c r="T235" i="5"/>
  <c r="R235" i="5"/>
  <c r="Q235" i="5"/>
  <c r="B235" i="5"/>
  <c r="A235" i="5"/>
  <c r="T234" i="5"/>
  <c r="S234" i="5"/>
  <c r="R234" i="5"/>
  <c r="Q234" i="5"/>
  <c r="B234" i="5"/>
  <c r="A234" i="5"/>
  <c r="T233" i="5"/>
  <c r="S233" i="5"/>
  <c r="R233" i="5"/>
  <c r="Q233" i="5"/>
  <c r="B233" i="5"/>
  <c r="A233" i="5"/>
  <c r="T232" i="5"/>
  <c r="S232" i="5"/>
  <c r="R232" i="5"/>
  <c r="B232" i="5"/>
  <c r="A232" i="5"/>
  <c r="S231" i="5"/>
  <c r="T231" i="5"/>
  <c r="R231" i="5"/>
  <c r="Q231" i="5"/>
  <c r="B231" i="5"/>
  <c r="A231" i="5"/>
  <c r="T230" i="5"/>
  <c r="S230" i="5"/>
  <c r="R230" i="5"/>
  <c r="Q230" i="5"/>
  <c r="B230" i="5"/>
  <c r="A230" i="5"/>
  <c r="T229" i="5"/>
  <c r="S229" i="5"/>
  <c r="R229" i="5"/>
  <c r="Q229" i="5"/>
  <c r="B229" i="5"/>
  <c r="A229" i="5"/>
  <c r="T228" i="5"/>
  <c r="S228" i="5"/>
  <c r="R228" i="5"/>
  <c r="Q228" i="5"/>
  <c r="B228" i="5"/>
  <c r="A228" i="5"/>
  <c r="T227" i="5"/>
  <c r="S227" i="5"/>
  <c r="R227" i="5"/>
  <c r="Q227" i="5"/>
  <c r="B227" i="5"/>
  <c r="A227" i="5"/>
  <c r="T226" i="5"/>
  <c r="S226" i="5"/>
  <c r="R226" i="5"/>
  <c r="Q226" i="5"/>
  <c r="B226" i="5"/>
  <c r="A226" i="5"/>
  <c r="T225" i="5"/>
  <c r="S225" i="5"/>
  <c r="R225" i="5"/>
  <c r="Q225" i="5"/>
  <c r="B225" i="5"/>
  <c r="A225" i="5"/>
  <c r="T224" i="5"/>
  <c r="S224" i="5"/>
  <c r="R224" i="5"/>
  <c r="Q224" i="5"/>
  <c r="B224" i="5"/>
  <c r="I224" i="5" s="1"/>
  <c r="A224" i="5"/>
  <c r="T223" i="5"/>
  <c r="S223" i="5"/>
  <c r="R223" i="5"/>
  <c r="B223" i="5"/>
  <c r="A223" i="5"/>
  <c r="R222" i="5"/>
  <c r="T222" i="5"/>
  <c r="S222" i="5"/>
  <c r="Q222" i="5"/>
  <c r="B222" i="5"/>
  <c r="A222" i="5"/>
  <c r="T221" i="5"/>
  <c r="S221" i="5"/>
  <c r="R221" i="5"/>
  <c r="B221" i="5"/>
  <c r="A221" i="5"/>
  <c r="T220" i="5"/>
  <c r="S220" i="5"/>
  <c r="R220" i="5"/>
  <c r="Q220" i="5"/>
  <c r="B220" i="5"/>
  <c r="I220" i="5" s="1"/>
  <c r="A220" i="5"/>
  <c r="R219" i="5"/>
  <c r="T219" i="5"/>
  <c r="S219" i="5"/>
  <c r="B219" i="5"/>
  <c r="A219" i="5"/>
  <c r="S218" i="5"/>
  <c r="T218" i="5"/>
  <c r="R218" i="5"/>
  <c r="Q218" i="5"/>
  <c r="B218" i="5"/>
  <c r="A218" i="5"/>
  <c r="Q217" i="5"/>
  <c r="T217" i="5"/>
  <c r="S217" i="5"/>
  <c r="R217" i="5"/>
  <c r="B217" i="5"/>
  <c r="A217" i="5"/>
  <c r="S216" i="5"/>
  <c r="Q216" i="5"/>
  <c r="T216" i="5"/>
  <c r="R216" i="5"/>
  <c r="B216" i="5"/>
  <c r="A216" i="5"/>
  <c r="S215" i="5"/>
  <c r="R215" i="5"/>
  <c r="T215" i="5"/>
  <c r="Q215" i="5"/>
  <c r="B215" i="5"/>
  <c r="A215" i="5"/>
  <c r="R214" i="5"/>
  <c r="Q214" i="5"/>
  <c r="T214" i="5"/>
  <c r="S214" i="5"/>
  <c r="B214" i="5"/>
  <c r="A214" i="5"/>
  <c r="Q213" i="5"/>
  <c r="T213" i="5"/>
  <c r="S213" i="5"/>
  <c r="R213" i="5"/>
  <c r="B213" i="5"/>
  <c r="A213" i="5"/>
  <c r="S212" i="5"/>
  <c r="T212" i="5"/>
  <c r="R212" i="5"/>
  <c r="B212" i="5"/>
  <c r="A212" i="5"/>
  <c r="T211" i="5"/>
  <c r="S211" i="5"/>
  <c r="R211" i="5"/>
  <c r="Q211" i="5"/>
  <c r="B211" i="5"/>
  <c r="A211" i="5"/>
  <c r="T210" i="5"/>
  <c r="S210" i="5"/>
  <c r="R210" i="5"/>
  <c r="Q210" i="5"/>
  <c r="B210" i="5"/>
  <c r="A210" i="5"/>
  <c r="T209" i="5"/>
  <c r="S209" i="5"/>
  <c r="R209" i="5"/>
  <c r="Q209" i="5"/>
  <c r="B209" i="5"/>
  <c r="A209" i="5"/>
  <c r="T208" i="5"/>
  <c r="S208" i="5"/>
  <c r="R208" i="5"/>
  <c r="Q208" i="5"/>
  <c r="B208" i="5"/>
  <c r="A208" i="5"/>
  <c r="S207" i="5"/>
  <c r="T207" i="5"/>
  <c r="R207" i="5"/>
  <c r="Q207" i="5"/>
  <c r="B207" i="5"/>
  <c r="A207" i="5"/>
  <c r="T206" i="5"/>
  <c r="S206" i="5"/>
  <c r="R206" i="5"/>
  <c r="Q206" i="5"/>
  <c r="B206" i="5"/>
  <c r="I206" i="5" s="1"/>
  <c r="A206" i="5"/>
  <c r="S205" i="5"/>
  <c r="T205" i="5"/>
  <c r="R205" i="5"/>
  <c r="Q205" i="5"/>
  <c r="B205" i="5"/>
  <c r="A205" i="5"/>
  <c r="T204" i="5"/>
  <c r="S204" i="5"/>
  <c r="R204" i="5"/>
  <c r="Q204" i="5"/>
  <c r="B204" i="5"/>
  <c r="I204" i="5" s="1"/>
  <c r="P204" i="5" s="1"/>
  <c r="A204" i="5"/>
  <c r="S203" i="5"/>
  <c r="T203" i="5"/>
  <c r="R203" i="5"/>
  <c r="Q203" i="5"/>
  <c r="B203" i="5"/>
  <c r="A203" i="5"/>
  <c r="T202" i="5"/>
  <c r="S202" i="5"/>
  <c r="R202" i="5"/>
  <c r="Q202" i="5"/>
  <c r="B202" i="5"/>
  <c r="A202" i="5"/>
  <c r="S201" i="5"/>
  <c r="T201" i="5"/>
  <c r="R201" i="5"/>
  <c r="Q201" i="5"/>
  <c r="B201" i="5"/>
  <c r="A201" i="5"/>
  <c r="T200" i="5"/>
  <c r="S200" i="5"/>
  <c r="R200" i="5"/>
  <c r="Q200" i="5"/>
  <c r="B200" i="5"/>
  <c r="I200" i="5" s="1"/>
  <c r="P200" i="5" s="1"/>
  <c r="A200" i="5"/>
  <c r="S199" i="5"/>
  <c r="T199" i="5"/>
  <c r="R199" i="5"/>
  <c r="Q199" i="5"/>
  <c r="B199" i="5"/>
  <c r="A199" i="5"/>
  <c r="T198" i="5"/>
  <c r="S198" i="5"/>
  <c r="R198" i="5"/>
  <c r="Q198" i="5"/>
  <c r="B198" i="5"/>
  <c r="A198" i="5"/>
  <c r="T197" i="5"/>
  <c r="S197" i="5"/>
  <c r="R197" i="5"/>
  <c r="Q197" i="5"/>
  <c r="B197" i="5"/>
  <c r="I197" i="5" s="1"/>
  <c r="P197" i="5" s="1"/>
  <c r="A197" i="5"/>
  <c r="T196" i="5"/>
  <c r="S196" i="5"/>
  <c r="R196" i="5"/>
  <c r="Q196" i="5"/>
  <c r="B196" i="5"/>
  <c r="A196" i="5"/>
  <c r="T195" i="5"/>
  <c r="S195" i="5"/>
  <c r="R195" i="5"/>
  <c r="Q195" i="5"/>
  <c r="B195" i="5"/>
  <c r="A195" i="5"/>
  <c r="T194" i="5"/>
  <c r="S194" i="5"/>
  <c r="R194" i="5"/>
  <c r="Q194" i="5"/>
  <c r="B194" i="5"/>
  <c r="I194" i="5" s="1"/>
  <c r="P194" i="5" s="1"/>
  <c r="A194" i="5"/>
  <c r="T193" i="5"/>
  <c r="S193" i="5"/>
  <c r="R193" i="5"/>
  <c r="Q193" i="5"/>
  <c r="B193" i="5"/>
  <c r="I193" i="5" s="1"/>
  <c r="P193" i="5" s="1"/>
  <c r="A193" i="5"/>
  <c r="T192" i="5"/>
  <c r="S192" i="5"/>
  <c r="R192" i="5"/>
  <c r="Q192" i="5"/>
  <c r="B192" i="5"/>
  <c r="A192" i="5"/>
  <c r="T191" i="5"/>
  <c r="S191" i="5"/>
  <c r="R191" i="5"/>
  <c r="Q191" i="5"/>
  <c r="B191" i="5"/>
  <c r="A191" i="5"/>
  <c r="T190" i="5"/>
  <c r="S190" i="5"/>
  <c r="R190" i="5"/>
  <c r="Q190" i="5"/>
  <c r="B190" i="5"/>
  <c r="A190" i="5"/>
  <c r="T189" i="5"/>
  <c r="S189" i="5"/>
  <c r="R189" i="5"/>
  <c r="Q189" i="5"/>
  <c r="B189" i="5"/>
  <c r="I189" i="5" s="1"/>
  <c r="P189" i="5" s="1"/>
  <c r="A189" i="5"/>
  <c r="T188" i="5"/>
  <c r="S188" i="5"/>
  <c r="R188" i="5"/>
  <c r="Q188" i="5"/>
  <c r="B188" i="5"/>
  <c r="I188" i="5" s="1"/>
  <c r="P188" i="5" s="1"/>
  <c r="A188" i="5"/>
  <c r="T187" i="5"/>
  <c r="S187" i="5"/>
  <c r="R187" i="5"/>
  <c r="Q187" i="5"/>
  <c r="B187" i="5"/>
  <c r="A187" i="5"/>
  <c r="T186" i="5"/>
  <c r="S186" i="5"/>
  <c r="R186" i="5"/>
  <c r="Q186" i="5"/>
  <c r="B186" i="5"/>
  <c r="I186" i="5" s="1"/>
  <c r="P186" i="5" s="1"/>
  <c r="A186" i="5"/>
  <c r="T185" i="5"/>
  <c r="S185" i="5"/>
  <c r="R185" i="5"/>
  <c r="Q185" i="5"/>
  <c r="B185" i="5"/>
  <c r="I185" i="5" s="1"/>
  <c r="P185" i="5" s="1"/>
  <c r="A185" i="5"/>
  <c r="T184" i="5"/>
  <c r="S184" i="5"/>
  <c r="R184" i="5"/>
  <c r="Q184" i="5"/>
  <c r="B184" i="5"/>
  <c r="A184" i="5"/>
  <c r="T183" i="5"/>
  <c r="S183" i="5"/>
  <c r="R183" i="5"/>
  <c r="B183" i="5"/>
  <c r="I183" i="5" s="1"/>
  <c r="P183" i="5" s="1"/>
  <c r="A183" i="5"/>
  <c r="T182" i="5"/>
  <c r="Q182" i="5"/>
  <c r="S182" i="5"/>
  <c r="R182" i="5"/>
  <c r="B182" i="5"/>
  <c r="A182" i="5"/>
  <c r="T181" i="5"/>
  <c r="S181" i="5"/>
  <c r="R181" i="5"/>
  <c r="Q181" i="5"/>
  <c r="B181" i="5"/>
  <c r="I181" i="5" s="1"/>
  <c r="P181" i="5" s="1"/>
  <c r="A181" i="5"/>
  <c r="T180" i="5"/>
  <c r="S180" i="5"/>
  <c r="R180" i="5"/>
  <c r="Q180" i="5"/>
  <c r="B180" i="5"/>
  <c r="I180" i="5" s="1"/>
  <c r="P180" i="5" s="1"/>
  <c r="A180" i="5"/>
  <c r="T179" i="5"/>
  <c r="S179" i="5"/>
  <c r="R179" i="5"/>
  <c r="Q179" i="5"/>
  <c r="B179" i="5"/>
  <c r="I179" i="5" s="1"/>
  <c r="P179" i="5" s="1"/>
  <c r="A179" i="5"/>
  <c r="T178" i="5"/>
  <c r="Q178" i="5"/>
  <c r="S178" i="5"/>
  <c r="R178" i="5"/>
  <c r="B178" i="5"/>
  <c r="A178" i="5"/>
  <c r="Q177" i="5"/>
  <c r="T177" i="5"/>
  <c r="S177" i="5"/>
  <c r="R177" i="5"/>
  <c r="B177" i="5"/>
  <c r="A177" i="5"/>
  <c r="T176" i="5"/>
  <c r="S176" i="5"/>
  <c r="R176" i="5"/>
  <c r="Q176" i="5"/>
  <c r="B176" i="5"/>
  <c r="I176" i="5" s="1"/>
  <c r="P176" i="5" s="1"/>
  <c r="A176" i="5"/>
  <c r="T175" i="5"/>
  <c r="S175" i="5"/>
  <c r="R175" i="5"/>
  <c r="B175" i="5"/>
  <c r="I175" i="5" s="1"/>
  <c r="P175" i="5" s="1"/>
  <c r="A175" i="5"/>
  <c r="T174" i="5"/>
  <c r="S174" i="5"/>
  <c r="R174" i="5"/>
  <c r="Q174" i="5"/>
  <c r="B174" i="5"/>
  <c r="I174" i="5" s="1"/>
  <c r="P174" i="5" s="1"/>
  <c r="A174" i="5"/>
  <c r="Q173" i="5"/>
  <c r="T173" i="5"/>
  <c r="S173" i="5"/>
  <c r="R173" i="5"/>
  <c r="B173" i="5"/>
  <c r="A173" i="5"/>
  <c r="T172" i="5"/>
  <c r="S172" i="5"/>
  <c r="R172" i="5"/>
  <c r="Q172" i="5"/>
  <c r="B172" i="5"/>
  <c r="I172" i="5" s="1"/>
  <c r="P172" i="5" s="1"/>
  <c r="A172" i="5"/>
  <c r="T171" i="5"/>
  <c r="S171" i="5"/>
  <c r="R171" i="5"/>
  <c r="Q171" i="5"/>
  <c r="B171" i="5"/>
  <c r="A171" i="5"/>
  <c r="T170" i="5"/>
  <c r="S170" i="5"/>
  <c r="R170" i="5"/>
  <c r="Q170" i="5"/>
  <c r="B170" i="5"/>
  <c r="I170" i="5" s="1"/>
  <c r="P170" i="5" s="1"/>
  <c r="A170" i="5"/>
  <c r="T169" i="5"/>
  <c r="S169" i="5"/>
  <c r="R169" i="5"/>
  <c r="Q169" i="5"/>
  <c r="B169" i="5"/>
  <c r="I169" i="5" s="1"/>
  <c r="P169" i="5" s="1"/>
  <c r="A169" i="5"/>
  <c r="T168" i="5"/>
  <c r="S168" i="5"/>
  <c r="R168" i="5"/>
  <c r="Q168" i="5"/>
  <c r="B168" i="5"/>
  <c r="I168" i="5" s="1"/>
  <c r="P168" i="5" s="1"/>
  <c r="A168" i="5"/>
  <c r="T167" i="5"/>
  <c r="S167" i="5"/>
  <c r="R167" i="5"/>
  <c r="Q167" i="5"/>
  <c r="B167" i="5"/>
  <c r="A167" i="5"/>
  <c r="T166" i="5"/>
  <c r="S166" i="5"/>
  <c r="R166" i="5"/>
  <c r="Q166" i="5"/>
  <c r="B166" i="5"/>
  <c r="I166" i="5" s="1"/>
  <c r="P166" i="5" s="1"/>
  <c r="A166" i="5"/>
  <c r="Q165" i="5"/>
  <c r="T165" i="5"/>
  <c r="S165" i="5"/>
  <c r="R165" i="5"/>
  <c r="B165" i="5"/>
  <c r="A165" i="5"/>
  <c r="T164" i="5"/>
  <c r="S164" i="5"/>
  <c r="R164" i="5"/>
  <c r="Q164" i="5"/>
  <c r="B164" i="5"/>
  <c r="I164" i="5" s="1"/>
  <c r="P164" i="5" s="1"/>
  <c r="A164" i="5"/>
  <c r="Q163" i="5"/>
  <c r="T163" i="5"/>
  <c r="S163" i="5"/>
  <c r="R163" i="5"/>
  <c r="B163" i="5"/>
  <c r="A163" i="5"/>
  <c r="Q162" i="5"/>
  <c r="T162" i="5"/>
  <c r="S162" i="5"/>
  <c r="R162" i="5"/>
  <c r="B162" i="5"/>
  <c r="A162" i="5"/>
  <c r="T161" i="5"/>
  <c r="S161" i="5"/>
  <c r="R161" i="5"/>
  <c r="Q161" i="5"/>
  <c r="B161" i="5"/>
  <c r="I161" i="5" s="1"/>
  <c r="P161" i="5" s="1"/>
  <c r="A161" i="5"/>
  <c r="T160" i="5"/>
  <c r="Q160" i="5"/>
  <c r="S160" i="5"/>
  <c r="R160" i="5"/>
  <c r="B160" i="5"/>
  <c r="I160" i="5" s="1"/>
  <c r="P160" i="5" s="1"/>
  <c r="A160" i="5"/>
  <c r="Q159" i="5"/>
  <c r="T159" i="5"/>
  <c r="S159" i="5"/>
  <c r="R159" i="5"/>
  <c r="B159" i="5"/>
  <c r="A159" i="5"/>
  <c r="T158" i="5"/>
  <c r="S158" i="5"/>
  <c r="R158" i="5"/>
  <c r="Q158" i="5"/>
  <c r="B158" i="5"/>
  <c r="I158" i="5" s="1"/>
  <c r="P158" i="5" s="1"/>
  <c r="A158" i="5"/>
  <c r="Q157" i="5"/>
  <c r="T157" i="5"/>
  <c r="S157" i="5"/>
  <c r="R157" i="5"/>
  <c r="B157" i="5"/>
  <c r="A157" i="5"/>
  <c r="T156" i="5"/>
  <c r="S156" i="5"/>
  <c r="R156" i="5"/>
  <c r="Q156" i="5"/>
  <c r="B156" i="5"/>
  <c r="A156" i="5"/>
  <c r="Q155" i="5"/>
  <c r="T155" i="5"/>
  <c r="S155" i="5"/>
  <c r="R155" i="5"/>
  <c r="B155" i="5"/>
  <c r="A155" i="5"/>
  <c r="Q154" i="5"/>
  <c r="T154" i="5"/>
  <c r="S154" i="5"/>
  <c r="R154" i="5"/>
  <c r="B154" i="5"/>
  <c r="A154" i="5"/>
  <c r="Q153" i="5"/>
  <c r="T153" i="5"/>
  <c r="S153" i="5"/>
  <c r="R153" i="5"/>
  <c r="B153" i="5"/>
  <c r="A153" i="5"/>
  <c r="T152" i="5"/>
  <c r="S152" i="5"/>
  <c r="R152" i="5"/>
  <c r="Q152" i="5"/>
  <c r="B152" i="5"/>
  <c r="I152" i="5" s="1"/>
  <c r="P152" i="5" s="1"/>
  <c r="A152" i="5"/>
  <c r="T151" i="5"/>
  <c r="Q151" i="5"/>
  <c r="S151" i="5"/>
  <c r="R151" i="5"/>
  <c r="B151" i="5"/>
  <c r="A151" i="5"/>
  <c r="Q150" i="5"/>
  <c r="T150" i="5"/>
  <c r="S150" i="5"/>
  <c r="R150" i="5"/>
  <c r="B150" i="5"/>
  <c r="A150" i="5"/>
  <c r="S149" i="5"/>
  <c r="T149" i="5"/>
  <c r="R149" i="5"/>
  <c r="Q149" i="5"/>
  <c r="B149" i="5"/>
  <c r="A149" i="5"/>
  <c r="Q148" i="5"/>
  <c r="T148" i="5"/>
  <c r="S148" i="5"/>
  <c r="R148" i="5"/>
  <c r="B148" i="5"/>
  <c r="A148" i="5"/>
  <c r="T147" i="5"/>
  <c r="S147" i="5"/>
  <c r="R147" i="5"/>
  <c r="Q147" i="5"/>
  <c r="B147" i="5"/>
  <c r="I147" i="5" s="1"/>
  <c r="P147" i="5" s="1"/>
  <c r="A147" i="5"/>
  <c r="T146" i="5"/>
  <c r="S146" i="5"/>
  <c r="R146" i="5"/>
  <c r="Q146" i="5"/>
  <c r="B146" i="5"/>
  <c r="I146" i="5" s="1"/>
  <c r="P146" i="5" s="1"/>
  <c r="A146" i="5"/>
  <c r="T145" i="5"/>
  <c r="S145" i="5"/>
  <c r="R145" i="5"/>
  <c r="Q145" i="5"/>
  <c r="B145" i="5"/>
  <c r="I145" i="5" s="1"/>
  <c r="P145" i="5" s="1"/>
  <c r="A145" i="5"/>
  <c r="Q144" i="5"/>
  <c r="T144" i="5"/>
  <c r="S144" i="5"/>
  <c r="R144" i="5"/>
  <c r="B144" i="5"/>
  <c r="A144" i="5"/>
  <c r="T143" i="5"/>
  <c r="S143" i="5"/>
  <c r="R143" i="5"/>
  <c r="Q143" i="5"/>
  <c r="B143" i="5"/>
  <c r="I143" i="5" s="1"/>
  <c r="P143" i="5" s="1"/>
  <c r="A143" i="5"/>
  <c r="T142" i="5"/>
  <c r="S142" i="5"/>
  <c r="R142" i="5"/>
  <c r="Q142" i="5"/>
  <c r="B142" i="5"/>
  <c r="I142" i="5" s="1"/>
  <c r="P142" i="5" s="1"/>
  <c r="A142" i="5"/>
  <c r="T141" i="5"/>
  <c r="S141" i="5"/>
  <c r="R141" i="5"/>
  <c r="Q141" i="5"/>
  <c r="B141" i="5"/>
  <c r="I141" i="5" s="1"/>
  <c r="P141" i="5" s="1"/>
  <c r="A141" i="5"/>
  <c r="Q140" i="5"/>
  <c r="T140" i="5"/>
  <c r="S140" i="5"/>
  <c r="R140" i="5"/>
  <c r="B140" i="5"/>
  <c r="A140" i="5"/>
  <c r="T139" i="5"/>
  <c r="S139" i="5"/>
  <c r="R139" i="5"/>
  <c r="Q139" i="5"/>
  <c r="B139" i="5"/>
  <c r="I139" i="5" s="1"/>
  <c r="P139" i="5" s="1"/>
  <c r="A139" i="5"/>
  <c r="T138" i="5"/>
  <c r="S138" i="5"/>
  <c r="R138" i="5"/>
  <c r="Q138" i="5"/>
  <c r="B138" i="5"/>
  <c r="I138" i="5" s="1"/>
  <c r="P138" i="5" s="1"/>
  <c r="A138" i="5"/>
  <c r="T137" i="5"/>
  <c r="S137" i="5"/>
  <c r="R137" i="5"/>
  <c r="Q137" i="5"/>
  <c r="B137" i="5"/>
  <c r="I137" i="5" s="1"/>
  <c r="P137" i="5" s="1"/>
  <c r="A137" i="5"/>
  <c r="T136" i="5"/>
  <c r="S136" i="5"/>
  <c r="R136" i="5"/>
  <c r="Q136" i="5"/>
  <c r="B136" i="5"/>
  <c r="I136" i="5" s="1"/>
  <c r="P136" i="5" s="1"/>
  <c r="A136" i="5"/>
  <c r="T135" i="5"/>
  <c r="S135" i="5"/>
  <c r="R135" i="5"/>
  <c r="Q135" i="5"/>
  <c r="B135" i="5"/>
  <c r="I135" i="5" s="1"/>
  <c r="P135" i="5" s="1"/>
  <c r="A135" i="5"/>
  <c r="T134" i="5"/>
  <c r="S134" i="5"/>
  <c r="R134" i="5"/>
  <c r="Q134" i="5"/>
  <c r="B134" i="5"/>
  <c r="A134" i="5"/>
  <c r="T133" i="5"/>
  <c r="S133" i="5"/>
  <c r="R133" i="5"/>
  <c r="Q133" i="5"/>
  <c r="B133" i="5"/>
  <c r="I133" i="5" s="1"/>
  <c r="P133" i="5" s="1"/>
  <c r="A133" i="5"/>
  <c r="T132" i="5"/>
  <c r="Q132" i="5"/>
  <c r="S132" i="5"/>
  <c r="R132" i="5"/>
  <c r="B132" i="5"/>
  <c r="A132" i="5"/>
  <c r="Q131" i="5"/>
  <c r="T131" i="5"/>
  <c r="S131" i="5"/>
  <c r="R131" i="5"/>
  <c r="B131" i="5"/>
  <c r="A131" i="5"/>
  <c r="T130" i="5"/>
  <c r="S130" i="5"/>
  <c r="R130" i="5"/>
  <c r="Q130" i="5"/>
  <c r="B130" i="5"/>
  <c r="I130" i="5" s="1"/>
  <c r="P130" i="5" s="1"/>
  <c r="A130" i="5"/>
  <c r="T129" i="5"/>
  <c r="S129" i="5"/>
  <c r="R129" i="5"/>
  <c r="Q129" i="5"/>
  <c r="B129" i="5"/>
  <c r="I129" i="5" s="1"/>
  <c r="P129" i="5" s="1"/>
  <c r="A129" i="5"/>
  <c r="Q128" i="5"/>
  <c r="T128" i="5"/>
  <c r="S128" i="5"/>
  <c r="R128" i="5"/>
  <c r="B128" i="5"/>
  <c r="I128" i="5" s="1"/>
  <c r="A128" i="5"/>
  <c r="T127" i="5"/>
  <c r="S127" i="5"/>
  <c r="R127" i="5"/>
  <c r="Q127" i="5"/>
  <c r="B127" i="5"/>
  <c r="I127" i="5" s="1"/>
  <c r="P127" i="5" s="1"/>
  <c r="A127" i="5"/>
  <c r="T126" i="5"/>
  <c r="S126" i="5"/>
  <c r="R126" i="5"/>
  <c r="Q126" i="5"/>
  <c r="B126" i="5"/>
  <c r="A126" i="5"/>
  <c r="T125" i="5"/>
  <c r="S125" i="5"/>
  <c r="R125" i="5"/>
  <c r="Q125" i="5"/>
  <c r="B125" i="5"/>
  <c r="I125" i="5" s="1"/>
  <c r="P125" i="5" s="1"/>
  <c r="A125" i="5"/>
  <c r="S124" i="5"/>
  <c r="T124" i="5"/>
  <c r="R124" i="5"/>
  <c r="Q124" i="5"/>
  <c r="B124" i="5"/>
  <c r="I124" i="5" s="1"/>
  <c r="P124" i="5" s="1"/>
  <c r="A124" i="5"/>
  <c r="Q123" i="5"/>
  <c r="T123" i="5"/>
  <c r="S123" i="5"/>
  <c r="R123" i="5"/>
  <c r="B123" i="5"/>
  <c r="A123" i="5"/>
  <c r="T122" i="5"/>
  <c r="S122" i="5"/>
  <c r="R122" i="5"/>
  <c r="Q122" i="5"/>
  <c r="B122" i="5"/>
  <c r="I122" i="5" s="1"/>
  <c r="P122" i="5" s="1"/>
  <c r="A122" i="5"/>
  <c r="T121" i="5"/>
  <c r="S121" i="5"/>
  <c r="R121" i="5"/>
  <c r="Q121" i="5"/>
  <c r="B121" i="5"/>
  <c r="I121" i="5" s="1"/>
  <c r="A121" i="5"/>
  <c r="T120" i="5"/>
  <c r="S120" i="5"/>
  <c r="R120" i="5"/>
  <c r="Q120" i="5"/>
  <c r="B120" i="5"/>
  <c r="I120" i="5" s="1"/>
  <c r="A120" i="5"/>
  <c r="T119" i="5"/>
  <c r="S119" i="5"/>
  <c r="R119" i="5"/>
  <c r="Q119" i="5"/>
  <c r="B119" i="5"/>
  <c r="I119" i="5" s="1"/>
  <c r="A119" i="5"/>
  <c r="T118" i="5"/>
  <c r="S118" i="5"/>
  <c r="R118" i="5"/>
  <c r="Q118" i="5"/>
  <c r="B118" i="5"/>
  <c r="I118" i="5" s="1"/>
  <c r="A118" i="5"/>
  <c r="S117" i="5"/>
  <c r="T117" i="5"/>
  <c r="R117" i="5"/>
  <c r="Q117" i="5"/>
  <c r="B117" i="5"/>
  <c r="I117" i="5" s="1"/>
  <c r="A117" i="5"/>
  <c r="T116" i="5"/>
  <c r="S116" i="5"/>
  <c r="R116" i="5"/>
  <c r="Q116" i="5"/>
  <c r="B116" i="5"/>
  <c r="I116" i="5" s="1"/>
  <c r="A116" i="5"/>
  <c r="S115" i="5"/>
  <c r="T115" i="5"/>
  <c r="R115" i="5"/>
  <c r="Q115" i="5"/>
  <c r="B115" i="5"/>
  <c r="I115" i="5" s="1"/>
  <c r="A115" i="5"/>
  <c r="R114" i="5"/>
  <c r="T114" i="5"/>
  <c r="S114" i="5"/>
  <c r="Q114" i="5"/>
  <c r="B114" i="5"/>
  <c r="I114" i="5" s="1"/>
  <c r="A114" i="5"/>
  <c r="T113" i="5"/>
  <c r="S113" i="5"/>
  <c r="R113" i="5"/>
  <c r="Q113" i="5"/>
  <c r="B113" i="5"/>
  <c r="I113" i="5" s="1"/>
  <c r="A113" i="5"/>
  <c r="T112" i="5"/>
  <c r="S112" i="5"/>
  <c r="R112" i="5"/>
  <c r="Q112" i="5"/>
  <c r="B112" i="5"/>
  <c r="I112" i="5" s="1"/>
  <c r="A112" i="5"/>
  <c r="T111" i="5"/>
  <c r="S111" i="5"/>
  <c r="R111" i="5"/>
  <c r="Q111" i="5"/>
  <c r="B111" i="5"/>
  <c r="I111" i="5" s="1"/>
  <c r="A111" i="5"/>
  <c r="T110" i="5"/>
  <c r="S110" i="5"/>
  <c r="R110" i="5"/>
  <c r="Q110" i="5"/>
  <c r="B110" i="5"/>
  <c r="I110" i="5" s="1"/>
  <c r="A110" i="5"/>
  <c r="S109" i="5"/>
  <c r="T109" i="5"/>
  <c r="R109" i="5"/>
  <c r="Q109" i="5"/>
  <c r="B109" i="5"/>
  <c r="I109" i="5" s="1"/>
  <c r="A109" i="5"/>
  <c r="T108" i="5"/>
  <c r="S108" i="5"/>
  <c r="R108" i="5"/>
  <c r="Q108" i="5"/>
  <c r="B108" i="5"/>
  <c r="I108" i="5" s="1"/>
  <c r="A108" i="5"/>
  <c r="S107" i="5"/>
  <c r="T107" i="5"/>
  <c r="R107" i="5"/>
  <c r="Q107" i="5"/>
  <c r="B107" i="5"/>
  <c r="I107" i="5" s="1"/>
  <c r="A107" i="5"/>
  <c r="R106" i="5"/>
  <c r="T106" i="5"/>
  <c r="S106" i="5"/>
  <c r="Q106" i="5"/>
  <c r="B106" i="5"/>
  <c r="I106" i="5" s="1"/>
  <c r="A106" i="5"/>
  <c r="T105" i="5"/>
  <c r="S105" i="5"/>
  <c r="R105" i="5"/>
  <c r="Q105" i="5"/>
  <c r="B105" i="5"/>
  <c r="I105" i="5" s="1"/>
  <c r="A105" i="5"/>
  <c r="T104" i="5"/>
  <c r="S104" i="5"/>
  <c r="R104" i="5"/>
  <c r="Q104" i="5"/>
  <c r="B104" i="5"/>
  <c r="I104" i="5" s="1"/>
  <c r="A104" i="5"/>
  <c r="T103" i="5"/>
  <c r="S103" i="5"/>
  <c r="R103" i="5"/>
  <c r="Q103" i="5"/>
  <c r="B103" i="5"/>
  <c r="I103" i="5" s="1"/>
  <c r="A103" i="5"/>
  <c r="T102" i="5"/>
  <c r="S102" i="5"/>
  <c r="R102" i="5"/>
  <c r="Q102" i="5"/>
  <c r="B102" i="5"/>
  <c r="I102" i="5" s="1"/>
  <c r="A102" i="5"/>
  <c r="S101" i="5"/>
  <c r="T101" i="5"/>
  <c r="R101" i="5"/>
  <c r="Q101" i="5"/>
  <c r="B101" i="5"/>
  <c r="I101" i="5" s="1"/>
  <c r="A101" i="5"/>
  <c r="T100" i="5"/>
  <c r="S100" i="5"/>
  <c r="R100" i="5"/>
  <c r="Q100" i="5"/>
  <c r="B100" i="5"/>
  <c r="I100" i="5" s="1"/>
  <c r="A100" i="5"/>
  <c r="S99" i="5"/>
  <c r="T99" i="5"/>
  <c r="R99" i="5"/>
  <c r="B99" i="5"/>
  <c r="A99" i="5"/>
  <c r="S98" i="5"/>
  <c r="T98" i="5"/>
  <c r="R98" i="5"/>
  <c r="Q98" i="5"/>
  <c r="B98" i="5"/>
  <c r="A98" i="5"/>
  <c r="S97" i="5"/>
  <c r="T97" i="5"/>
  <c r="R97" i="5"/>
  <c r="Q97" i="5"/>
  <c r="B97" i="5"/>
  <c r="A97" i="5"/>
  <c r="R96" i="5"/>
  <c r="T96" i="5"/>
  <c r="S96" i="5"/>
  <c r="Q96" i="5"/>
  <c r="B96" i="5"/>
  <c r="I96" i="5" s="1"/>
  <c r="A96" i="5"/>
  <c r="T95" i="5"/>
  <c r="S95" i="5"/>
  <c r="R95" i="5"/>
  <c r="B95" i="5"/>
  <c r="A95" i="5"/>
  <c r="T94" i="5"/>
  <c r="S94" i="5"/>
  <c r="R94" i="5"/>
  <c r="Q94" i="5"/>
  <c r="B94" i="5"/>
  <c r="A94" i="5"/>
  <c r="T93" i="5"/>
  <c r="S93" i="5"/>
  <c r="R93" i="5"/>
  <c r="Q93" i="5"/>
  <c r="B93" i="5"/>
  <c r="A93" i="5"/>
  <c r="T92" i="5"/>
  <c r="S92" i="5"/>
  <c r="R92" i="5"/>
  <c r="Q92" i="5"/>
  <c r="B92" i="5"/>
  <c r="I92" i="5" s="1"/>
  <c r="A92" i="5"/>
  <c r="T91" i="5"/>
  <c r="S91" i="5"/>
  <c r="R91" i="5"/>
  <c r="Q91" i="5"/>
  <c r="B91" i="5"/>
  <c r="A91" i="5"/>
  <c r="T90" i="5"/>
  <c r="S90" i="5"/>
  <c r="R90" i="5"/>
  <c r="Q90" i="5"/>
  <c r="B90" i="5"/>
  <c r="I90" i="5" s="1"/>
  <c r="A90" i="5"/>
  <c r="S89" i="5"/>
  <c r="T89" i="5"/>
  <c r="R89" i="5"/>
  <c r="B89" i="5"/>
  <c r="A89" i="5"/>
  <c r="S88" i="5"/>
  <c r="T88" i="5"/>
  <c r="R88" i="5"/>
  <c r="Q88" i="5"/>
  <c r="B88" i="5"/>
  <c r="A88" i="5"/>
  <c r="S87" i="5"/>
  <c r="T87" i="5"/>
  <c r="R87" i="5"/>
  <c r="Q87" i="5"/>
  <c r="B87" i="5"/>
  <c r="I87" i="5" s="1"/>
  <c r="A87" i="5"/>
  <c r="T86" i="5"/>
  <c r="S86" i="5"/>
  <c r="R86" i="5"/>
  <c r="Q86" i="5"/>
  <c r="B86" i="5"/>
  <c r="I86" i="5" s="1"/>
  <c r="A86" i="5"/>
  <c r="T85" i="5"/>
  <c r="S85" i="5"/>
  <c r="R85" i="5"/>
  <c r="B85" i="5"/>
  <c r="A85" i="5"/>
  <c r="T84" i="5"/>
  <c r="S84" i="5"/>
  <c r="R84" i="5"/>
  <c r="Q84" i="5"/>
  <c r="B84" i="5"/>
  <c r="A84" i="5"/>
  <c r="T83" i="5"/>
  <c r="S83" i="5"/>
  <c r="R83" i="5"/>
  <c r="Q83" i="5"/>
  <c r="B83" i="5"/>
  <c r="I83" i="5" s="1"/>
  <c r="A83" i="5"/>
  <c r="T82" i="5"/>
  <c r="S82" i="5"/>
  <c r="R82" i="5"/>
  <c r="Q82" i="5"/>
  <c r="B82" i="5"/>
  <c r="I82" i="5" s="1"/>
  <c r="A82" i="5"/>
  <c r="R81" i="5"/>
  <c r="T81" i="5"/>
  <c r="S81" i="5"/>
  <c r="Q81" i="5"/>
  <c r="B81" i="5"/>
  <c r="I81" i="5" s="1"/>
  <c r="A81" i="5"/>
  <c r="T80" i="5"/>
  <c r="S80" i="5"/>
  <c r="R80" i="5"/>
  <c r="Q80" i="5"/>
  <c r="B80" i="5"/>
  <c r="I80" i="5" s="1"/>
  <c r="A80" i="5"/>
  <c r="T79" i="5"/>
  <c r="S79" i="5"/>
  <c r="R79" i="5"/>
  <c r="Q79" i="5"/>
  <c r="B79" i="5"/>
  <c r="I79" i="5" s="1"/>
  <c r="A79" i="5"/>
  <c r="S78" i="5"/>
  <c r="T78" i="5"/>
  <c r="R78" i="5"/>
  <c r="Q78" i="5"/>
  <c r="B78" i="5"/>
  <c r="I78" i="5" s="1"/>
  <c r="A78" i="5"/>
  <c r="R77" i="5"/>
  <c r="T77" i="5"/>
  <c r="S77" i="5"/>
  <c r="Q77" i="5"/>
  <c r="B77" i="5"/>
  <c r="I77" i="5" s="1"/>
  <c r="A77" i="5"/>
  <c r="T76" i="5"/>
  <c r="S76" i="5"/>
  <c r="R76" i="5"/>
  <c r="Q76" i="5"/>
  <c r="B76" i="5"/>
  <c r="I76" i="5" s="1"/>
  <c r="A76" i="5"/>
  <c r="T75" i="5"/>
  <c r="S75" i="5"/>
  <c r="R75" i="5"/>
  <c r="Q75" i="5"/>
  <c r="B75" i="5"/>
  <c r="I75" i="5" s="1"/>
  <c r="A75" i="5"/>
  <c r="S74" i="5"/>
  <c r="T74" i="5"/>
  <c r="R74" i="5"/>
  <c r="Q74" i="5"/>
  <c r="B74" i="5"/>
  <c r="I74" i="5" s="1"/>
  <c r="A74" i="5"/>
  <c r="R73" i="5"/>
  <c r="T73" i="5"/>
  <c r="S73" i="5"/>
  <c r="Q73" i="5"/>
  <c r="B73" i="5"/>
  <c r="I73" i="5" s="1"/>
  <c r="A73" i="5"/>
  <c r="T72" i="5"/>
  <c r="S72" i="5"/>
  <c r="R72" i="5"/>
  <c r="Q72" i="5"/>
  <c r="B72" i="5"/>
  <c r="I72" i="5" s="1"/>
  <c r="A72" i="5"/>
  <c r="T71" i="5"/>
  <c r="S71" i="5"/>
  <c r="R71" i="5"/>
  <c r="Q71" i="5"/>
  <c r="B71" i="5"/>
  <c r="I71" i="5" s="1"/>
  <c r="A71" i="5"/>
  <c r="S70" i="5"/>
  <c r="T70" i="5"/>
  <c r="R70" i="5"/>
  <c r="Q70" i="5"/>
  <c r="B70" i="5"/>
  <c r="I70" i="5" s="1"/>
  <c r="A70" i="5"/>
  <c r="R69" i="5"/>
  <c r="T69" i="5"/>
  <c r="S69" i="5"/>
  <c r="Q69" i="5"/>
  <c r="B69" i="5"/>
  <c r="I69" i="5" s="1"/>
  <c r="A69" i="5"/>
  <c r="T68" i="5"/>
  <c r="S68" i="5"/>
  <c r="R68" i="5"/>
  <c r="Q68" i="5"/>
  <c r="B68" i="5"/>
  <c r="I68" i="5" s="1"/>
  <c r="A68" i="5"/>
  <c r="T67" i="5"/>
  <c r="S67" i="5"/>
  <c r="R67" i="5"/>
  <c r="Q67" i="5"/>
  <c r="B67" i="5"/>
  <c r="I67" i="5" s="1"/>
  <c r="A67" i="5"/>
  <c r="S66" i="5"/>
  <c r="T66" i="5"/>
  <c r="R66" i="5"/>
  <c r="Q66" i="5"/>
  <c r="B66" i="5"/>
  <c r="I66" i="5" s="1"/>
  <c r="A66" i="5"/>
  <c r="R65" i="5"/>
  <c r="T65" i="5"/>
  <c r="S65" i="5"/>
  <c r="Q65" i="5"/>
  <c r="B65" i="5"/>
  <c r="I65" i="5" s="1"/>
  <c r="A65" i="5"/>
  <c r="T64" i="5"/>
  <c r="S64" i="5"/>
  <c r="R64" i="5"/>
  <c r="Q64" i="5"/>
  <c r="B64" i="5"/>
  <c r="I64" i="5" s="1"/>
  <c r="A64" i="5"/>
  <c r="T63" i="5"/>
  <c r="S63" i="5"/>
  <c r="R63" i="5"/>
  <c r="Q63" i="5"/>
  <c r="B63" i="5"/>
  <c r="I63" i="5" s="1"/>
  <c r="A63" i="5"/>
  <c r="S62" i="5"/>
  <c r="T62" i="5"/>
  <c r="R62" i="5"/>
  <c r="Q62" i="5"/>
  <c r="B62" i="5"/>
  <c r="I62" i="5" s="1"/>
  <c r="A62" i="5"/>
  <c r="R61" i="5"/>
  <c r="T61" i="5"/>
  <c r="S61" i="5"/>
  <c r="Q61" i="5"/>
  <c r="B61" i="5"/>
  <c r="I61" i="5" s="1"/>
  <c r="A61" i="5"/>
  <c r="T60" i="5"/>
  <c r="S60" i="5"/>
  <c r="R60" i="5"/>
  <c r="Q60" i="5"/>
  <c r="B60" i="5"/>
  <c r="I60" i="5" s="1"/>
  <c r="A60" i="5"/>
  <c r="T59" i="5"/>
  <c r="S59" i="5"/>
  <c r="R59" i="5"/>
  <c r="Q59" i="5"/>
  <c r="B59" i="5"/>
  <c r="I59" i="5" s="1"/>
  <c r="A59" i="5"/>
  <c r="T58" i="5"/>
  <c r="S58" i="5"/>
  <c r="R58" i="5"/>
  <c r="Q58" i="5"/>
  <c r="B58" i="5"/>
  <c r="I58" i="5" s="1"/>
  <c r="A58" i="5"/>
  <c r="T57" i="5"/>
  <c r="S57" i="5"/>
  <c r="R57" i="5"/>
  <c r="Q57" i="5"/>
  <c r="B57" i="5"/>
  <c r="I57" i="5" s="1"/>
  <c r="A57" i="5"/>
  <c r="T56" i="5"/>
  <c r="S56" i="5"/>
  <c r="R56" i="5"/>
  <c r="Q56" i="5"/>
  <c r="B56" i="5"/>
  <c r="I56" i="5" s="1"/>
  <c r="A56" i="5"/>
  <c r="T55" i="5"/>
  <c r="S55" i="5"/>
  <c r="R55" i="5"/>
  <c r="Q55" i="5"/>
  <c r="B55" i="5"/>
  <c r="I55" i="5" s="1"/>
  <c r="A55" i="5"/>
  <c r="T54" i="5"/>
  <c r="S54" i="5"/>
  <c r="R54" i="5"/>
  <c r="Q54" i="5"/>
  <c r="B54" i="5"/>
  <c r="I54" i="5" s="1"/>
  <c r="A54" i="5"/>
  <c r="T53" i="5"/>
  <c r="S53" i="5"/>
  <c r="R53" i="5"/>
  <c r="Q53" i="5"/>
  <c r="B53" i="5"/>
  <c r="I53" i="5" s="1"/>
  <c r="A53" i="5"/>
  <c r="T52" i="5"/>
  <c r="S52" i="5"/>
  <c r="R52" i="5"/>
  <c r="Q52" i="5"/>
  <c r="B52" i="5"/>
  <c r="I52" i="5" s="1"/>
  <c r="A52" i="5"/>
  <c r="T51" i="5"/>
  <c r="S51" i="5"/>
  <c r="R51" i="5"/>
  <c r="Q51" i="5"/>
  <c r="B51" i="5"/>
  <c r="I51" i="5" s="1"/>
  <c r="A51" i="5"/>
  <c r="T50" i="5"/>
  <c r="S50" i="5"/>
  <c r="R50" i="5"/>
  <c r="Q50" i="5"/>
  <c r="B50" i="5"/>
  <c r="I50" i="5" s="1"/>
  <c r="A50" i="5"/>
  <c r="T49" i="5"/>
  <c r="S49" i="5"/>
  <c r="R49" i="5"/>
  <c r="Q49" i="5"/>
  <c r="B49" i="5"/>
  <c r="I49" i="5" s="1"/>
  <c r="A49" i="5"/>
  <c r="T48" i="5"/>
  <c r="S48" i="5"/>
  <c r="R48" i="5"/>
  <c r="Q48" i="5"/>
  <c r="B48" i="5"/>
  <c r="I48" i="5" s="1"/>
  <c r="A48" i="5"/>
  <c r="T47" i="5"/>
  <c r="S47" i="5"/>
  <c r="R47" i="5"/>
  <c r="Q47" i="5"/>
  <c r="B47" i="5"/>
  <c r="I47" i="5" s="1"/>
  <c r="A47" i="5"/>
  <c r="T46" i="5"/>
  <c r="S46" i="5"/>
  <c r="R46" i="5"/>
  <c r="Q46" i="5"/>
  <c r="B46" i="5"/>
  <c r="I46" i="5" s="1"/>
  <c r="A46" i="5"/>
  <c r="T45" i="5"/>
  <c r="S45" i="5"/>
  <c r="R45" i="5"/>
  <c r="Q45" i="5"/>
  <c r="B45" i="5"/>
  <c r="I45" i="5" s="1"/>
  <c r="A45" i="5"/>
  <c r="T44" i="5"/>
  <c r="S44" i="5"/>
  <c r="R44" i="5"/>
  <c r="Q44" i="5"/>
  <c r="B44" i="5"/>
  <c r="I44" i="5" s="1"/>
  <c r="A44" i="5"/>
  <c r="T43" i="5"/>
  <c r="S43" i="5"/>
  <c r="R43" i="5"/>
  <c r="Q43" i="5"/>
  <c r="B43" i="5"/>
  <c r="I43" i="5" s="1"/>
  <c r="A43" i="5"/>
  <c r="T42" i="5"/>
  <c r="S42" i="5"/>
  <c r="R42" i="5"/>
  <c r="Q42" i="5"/>
  <c r="B42" i="5"/>
  <c r="I42" i="5" s="1"/>
  <c r="A42" i="5"/>
  <c r="T41" i="5"/>
  <c r="S41" i="5"/>
  <c r="R41" i="5"/>
  <c r="Q41" i="5"/>
  <c r="B41" i="5"/>
  <c r="I41" i="5" s="1"/>
  <c r="A41" i="5"/>
  <c r="T40" i="5"/>
  <c r="S40" i="5"/>
  <c r="R40" i="5"/>
  <c r="Q40" i="5"/>
  <c r="B40" i="5"/>
  <c r="I40" i="5" s="1"/>
  <c r="A40" i="5"/>
  <c r="T39" i="5"/>
  <c r="S39" i="5"/>
  <c r="R39" i="5"/>
  <c r="Q39" i="5"/>
  <c r="B39" i="5"/>
  <c r="I39" i="5" s="1"/>
  <c r="A39" i="5"/>
  <c r="T38" i="5"/>
  <c r="S38" i="5"/>
  <c r="R38" i="5"/>
  <c r="Q38" i="5"/>
  <c r="B38" i="5"/>
  <c r="I38" i="5" s="1"/>
  <c r="A38" i="5"/>
  <c r="T37" i="5"/>
  <c r="S37" i="5"/>
  <c r="R37" i="5"/>
  <c r="Q37" i="5"/>
  <c r="B37" i="5"/>
  <c r="I37" i="5" s="1"/>
  <c r="A37" i="5"/>
  <c r="T36" i="5"/>
  <c r="S36" i="5"/>
  <c r="R36" i="5"/>
  <c r="Q36" i="5"/>
  <c r="B36" i="5"/>
  <c r="I36" i="5" s="1"/>
  <c r="A36" i="5"/>
  <c r="T35" i="5"/>
  <c r="S35" i="5"/>
  <c r="R35" i="5"/>
  <c r="Q35" i="5"/>
  <c r="B35" i="5"/>
  <c r="A35" i="5"/>
  <c r="T34" i="5"/>
  <c r="S34" i="5"/>
  <c r="R34" i="5"/>
  <c r="Q34" i="5"/>
  <c r="B34" i="5"/>
  <c r="A34" i="5"/>
  <c r="T33" i="5"/>
  <c r="S33" i="5"/>
  <c r="R33" i="5"/>
  <c r="Q33" i="5"/>
  <c r="B33" i="5"/>
  <c r="A33" i="5"/>
  <c r="T32" i="5"/>
  <c r="S32" i="5"/>
  <c r="R32" i="5"/>
  <c r="Q32" i="5"/>
  <c r="B32" i="5"/>
  <c r="A32" i="5"/>
  <c r="T31" i="5"/>
  <c r="S31" i="5"/>
  <c r="R31" i="5"/>
  <c r="Q31" i="5"/>
  <c r="B31" i="5"/>
  <c r="A31" i="5"/>
  <c r="T30" i="5"/>
  <c r="S30" i="5"/>
  <c r="R30" i="5"/>
  <c r="Q30" i="5"/>
  <c r="B30" i="5"/>
  <c r="A30" i="5"/>
  <c r="T29" i="5"/>
  <c r="S29" i="5"/>
  <c r="R29" i="5"/>
  <c r="Q29" i="5"/>
  <c r="B29" i="5"/>
  <c r="A29" i="5"/>
  <c r="T28" i="5"/>
  <c r="S28" i="5"/>
  <c r="R28" i="5"/>
  <c r="Q28" i="5"/>
  <c r="B28" i="5"/>
  <c r="A28" i="5"/>
  <c r="T27" i="5"/>
  <c r="S27" i="5"/>
  <c r="R27" i="5"/>
  <c r="Q27" i="5"/>
  <c r="B27" i="5"/>
  <c r="A27" i="5"/>
  <c r="R26" i="5"/>
  <c r="T26" i="5"/>
  <c r="S26" i="5"/>
  <c r="Q26" i="5"/>
  <c r="B26" i="5"/>
  <c r="A26" i="5"/>
  <c r="R25" i="5"/>
  <c r="T25" i="5"/>
  <c r="S25" i="5"/>
  <c r="Q25" i="5"/>
  <c r="B25" i="5"/>
  <c r="A25" i="5"/>
  <c r="R24" i="5"/>
  <c r="T24" i="5"/>
  <c r="S24" i="5"/>
  <c r="Q24" i="5"/>
  <c r="B24" i="5"/>
  <c r="A24" i="5"/>
  <c r="R23" i="5"/>
  <c r="T23" i="5"/>
  <c r="S23" i="5"/>
  <c r="Q23" i="5"/>
  <c r="B23" i="5"/>
  <c r="A23" i="5"/>
  <c r="R22" i="5"/>
  <c r="T22" i="5"/>
  <c r="S22" i="5"/>
  <c r="Q22" i="5"/>
  <c r="B22" i="5"/>
  <c r="A22" i="5"/>
  <c r="T21" i="5"/>
  <c r="S21" i="5"/>
  <c r="R21" i="5"/>
  <c r="Q21" i="5"/>
  <c r="B21" i="5"/>
  <c r="A21" i="5"/>
  <c r="T20" i="5"/>
  <c r="S20" i="5"/>
  <c r="R20" i="5"/>
  <c r="Q20" i="5"/>
  <c r="B20" i="5"/>
  <c r="A20" i="5"/>
  <c r="T19" i="5"/>
  <c r="S19" i="5"/>
  <c r="R19" i="5"/>
  <c r="Q19" i="5"/>
  <c r="B19" i="5"/>
  <c r="A19" i="5"/>
  <c r="T18" i="5"/>
  <c r="S18" i="5"/>
  <c r="R18" i="5"/>
  <c r="Q18" i="5"/>
  <c r="B18" i="5"/>
  <c r="A18" i="5"/>
  <c r="H18" i="5" s="1"/>
  <c r="T17" i="5"/>
  <c r="S17" i="5"/>
  <c r="R17" i="5"/>
  <c r="Q17" i="5"/>
  <c r="B17" i="5"/>
  <c r="A17" i="5"/>
  <c r="H17" i="5" s="1"/>
  <c r="T16" i="5"/>
  <c r="S16" i="5"/>
  <c r="R16" i="5"/>
  <c r="Q16" i="5"/>
  <c r="B16" i="5"/>
  <c r="A16" i="5"/>
  <c r="H16" i="5" s="1"/>
  <c r="S15" i="5"/>
  <c r="T15" i="5"/>
  <c r="R15" i="5"/>
  <c r="Q15" i="5"/>
  <c r="B15" i="5"/>
  <c r="A15" i="5"/>
  <c r="H15" i="5" s="1"/>
  <c r="T14" i="5"/>
  <c r="S14" i="5"/>
  <c r="R14" i="5"/>
  <c r="Q14" i="5"/>
  <c r="B14" i="5"/>
  <c r="A14" i="5"/>
  <c r="T13" i="5"/>
  <c r="S13" i="5"/>
  <c r="R13" i="5"/>
  <c r="Q13" i="5"/>
  <c r="B13" i="5"/>
  <c r="A13" i="5"/>
  <c r="S12" i="5"/>
  <c r="T12" i="5"/>
  <c r="R12" i="5"/>
  <c r="Q12" i="5"/>
  <c r="B12" i="5"/>
  <c r="A12" i="5"/>
  <c r="S11" i="5"/>
  <c r="T11" i="5"/>
  <c r="R11" i="5"/>
  <c r="Q11" i="5"/>
  <c r="B11" i="5"/>
  <c r="A11" i="5"/>
  <c r="S10" i="5"/>
  <c r="T10" i="5"/>
  <c r="R10" i="5"/>
  <c r="Q10" i="5"/>
  <c r="B10" i="5"/>
  <c r="A10" i="5"/>
  <c r="H10" i="5" s="1"/>
  <c r="T9" i="5"/>
  <c r="S9" i="5"/>
  <c r="R9" i="5"/>
  <c r="Q9" i="5"/>
  <c r="B9" i="5"/>
  <c r="A9" i="5"/>
  <c r="H9" i="5" s="1"/>
  <c r="T8" i="5"/>
  <c r="S8" i="5"/>
  <c r="R8" i="5"/>
  <c r="Q8" i="5"/>
  <c r="B8" i="5"/>
  <c r="A8" i="5"/>
  <c r="H8" i="5" s="1"/>
  <c r="T7" i="5"/>
  <c r="S7" i="5"/>
  <c r="R7" i="5"/>
  <c r="Q7" i="5"/>
  <c r="B7" i="5"/>
  <c r="A7" i="5"/>
  <c r="H7" i="5" s="1"/>
  <c r="T6" i="5"/>
  <c r="S6" i="5"/>
  <c r="R6" i="5"/>
  <c r="Q6" i="5"/>
  <c r="B6" i="5"/>
  <c r="A6" i="5"/>
  <c r="T5" i="5"/>
  <c r="S5" i="5"/>
  <c r="R5" i="5"/>
  <c r="Q5" i="5"/>
  <c r="B5" i="5"/>
  <c r="A5" i="5"/>
  <c r="H5" i="5" s="1"/>
  <c r="T4" i="5"/>
  <c r="S4" i="5"/>
  <c r="R4" i="5"/>
  <c r="Q4" i="5"/>
  <c r="B4" i="5"/>
  <c r="A4" i="5"/>
  <c r="H4" i="5" s="1"/>
  <c r="I4" i="5" l="1"/>
  <c r="P4" i="5" s="1"/>
  <c r="I5" i="5"/>
  <c r="P5" i="5" s="1"/>
  <c r="H6" i="5"/>
  <c r="O6" i="5" s="1"/>
  <c r="I6" i="5"/>
  <c r="P6" i="5" s="1"/>
  <c r="I7" i="5"/>
  <c r="P7" i="5" s="1"/>
  <c r="I8" i="5"/>
  <c r="P8" i="5" s="1"/>
  <c r="I9" i="5"/>
  <c r="P9" i="5" s="1"/>
  <c r="I10" i="5"/>
  <c r="P10" i="5" s="1"/>
  <c r="H11" i="5"/>
  <c r="O11" i="5" s="1"/>
  <c r="I11" i="5"/>
  <c r="P11" i="5" s="1"/>
  <c r="H12" i="5"/>
  <c r="O12" i="5" s="1"/>
  <c r="I12" i="5"/>
  <c r="P12" i="5" s="1"/>
  <c r="H13" i="5"/>
  <c r="O13" i="5" s="1"/>
  <c r="I13" i="5"/>
  <c r="P13" i="5" s="1"/>
  <c r="I15" i="5"/>
  <c r="P15" i="5" s="1"/>
  <c r="I16" i="5"/>
  <c r="P16" i="5" s="1"/>
  <c r="I17" i="5"/>
  <c r="P17" i="5" s="1"/>
  <c r="I18" i="5"/>
  <c r="P18" i="5" s="1"/>
  <c r="H19" i="5"/>
  <c r="O19" i="5" s="1"/>
  <c r="I19" i="5"/>
  <c r="P19" i="5" s="1"/>
  <c r="U20" i="5"/>
  <c r="V20" i="5" s="1"/>
  <c r="H20" i="5"/>
  <c r="O20" i="5" s="1"/>
  <c r="I20" i="5"/>
  <c r="P20" i="5" s="1"/>
  <c r="U21" i="5"/>
  <c r="V21" i="5" s="1"/>
  <c r="H21" i="5"/>
  <c r="I21" i="5"/>
  <c r="P21" i="5" s="1"/>
  <c r="U22" i="5"/>
  <c r="V22" i="5" s="1"/>
  <c r="H22" i="5"/>
  <c r="O22" i="5" s="1"/>
  <c r="I22" i="5"/>
  <c r="P22" i="5" s="1"/>
  <c r="U23" i="5"/>
  <c r="V23" i="5" s="1"/>
  <c r="H23" i="5"/>
  <c r="O23" i="5" s="1"/>
  <c r="I23" i="5"/>
  <c r="P23" i="5" s="1"/>
  <c r="U24" i="5"/>
  <c r="V24" i="5" s="1"/>
  <c r="H24" i="5"/>
  <c r="O24" i="5" s="1"/>
  <c r="I24" i="5"/>
  <c r="P24" i="5" s="1"/>
  <c r="U25" i="5"/>
  <c r="V25" i="5" s="1"/>
  <c r="H25" i="5"/>
  <c r="O25" i="5" s="1"/>
  <c r="I25" i="5"/>
  <c r="P25" i="5" s="1"/>
  <c r="U26" i="5"/>
  <c r="V26" i="5" s="1"/>
  <c r="H26" i="5"/>
  <c r="I26" i="5"/>
  <c r="P26" i="5" s="1"/>
  <c r="U27" i="5"/>
  <c r="V27" i="5" s="1"/>
  <c r="H27" i="5"/>
  <c r="O27" i="5" s="1"/>
  <c r="I27" i="5"/>
  <c r="P27" i="5" s="1"/>
  <c r="U28" i="5"/>
  <c r="V28" i="5" s="1"/>
  <c r="H28" i="5"/>
  <c r="O28" i="5" s="1"/>
  <c r="I28" i="5"/>
  <c r="P28" i="5" s="1"/>
  <c r="U29" i="5"/>
  <c r="V29" i="5" s="1"/>
  <c r="H29" i="5"/>
  <c r="O29" i="5" s="1"/>
  <c r="I29" i="5"/>
  <c r="P29" i="5" s="1"/>
  <c r="U30" i="5"/>
  <c r="V30" i="5" s="1"/>
  <c r="H30" i="5"/>
  <c r="O30" i="5" s="1"/>
  <c r="I30" i="5"/>
  <c r="P30" i="5" s="1"/>
  <c r="U31" i="5"/>
  <c r="V31" i="5" s="1"/>
  <c r="H31" i="5"/>
  <c r="O31" i="5" s="1"/>
  <c r="I31" i="5"/>
  <c r="P31" i="5" s="1"/>
  <c r="U32" i="5"/>
  <c r="V32" i="5" s="1"/>
  <c r="H32" i="5"/>
  <c r="O32" i="5" s="1"/>
  <c r="I32" i="5"/>
  <c r="P32" i="5" s="1"/>
  <c r="U33" i="5"/>
  <c r="V33" i="5" s="1"/>
  <c r="H33" i="5"/>
  <c r="O33" i="5" s="1"/>
  <c r="I33" i="5"/>
  <c r="P33" i="5" s="1"/>
  <c r="U34" i="5"/>
  <c r="V34" i="5" s="1"/>
  <c r="H34" i="5"/>
  <c r="O34" i="5" s="1"/>
  <c r="I34" i="5"/>
  <c r="P34" i="5" s="1"/>
  <c r="U35" i="5"/>
  <c r="V35" i="5" s="1"/>
  <c r="H35" i="5"/>
  <c r="O35" i="5" s="1"/>
  <c r="I35" i="5"/>
  <c r="P35" i="5" s="1"/>
  <c r="U36" i="5"/>
  <c r="V36" i="5" s="1"/>
  <c r="H36" i="5"/>
  <c r="O36" i="5" s="1"/>
  <c r="U37" i="5"/>
  <c r="V37" i="5" s="1"/>
  <c r="H37" i="5"/>
  <c r="O37" i="5" s="1"/>
  <c r="U38" i="5"/>
  <c r="V38" i="5" s="1"/>
  <c r="H38" i="5"/>
  <c r="O38" i="5" s="1"/>
  <c r="U39" i="5"/>
  <c r="V39" i="5" s="1"/>
  <c r="H39" i="5"/>
  <c r="O39" i="5" s="1"/>
  <c r="U40" i="5"/>
  <c r="V40" i="5" s="1"/>
  <c r="H40" i="5"/>
  <c r="O40" i="5" s="1"/>
  <c r="U41" i="5"/>
  <c r="V41" i="5" s="1"/>
  <c r="H41" i="5"/>
  <c r="O41" i="5" s="1"/>
  <c r="U42" i="5"/>
  <c r="V42" i="5" s="1"/>
  <c r="H42" i="5"/>
  <c r="O42" i="5" s="1"/>
  <c r="U43" i="5"/>
  <c r="V43" i="5" s="1"/>
  <c r="H43" i="5"/>
  <c r="O43" i="5" s="1"/>
  <c r="U44" i="5"/>
  <c r="V44" i="5" s="1"/>
  <c r="H44" i="5"/>
  <c r="O44" i="5" s="1"/>
  <c r="U45" i="5"/>
  <c r="V45" i="5" s="1"/>
  <c r="H45" i="5"/>
  <c r="O45" i="5" s="1"/>
  <c r="U46" i="5"/>
  <c r="V46" i="5" s="1"/>
  <c r="H46" i="5"/>
  <c r="O46" i="5" s="1"/>
  <c r="U47" i="5"/>
  <c r="V47" i="5" s="1"/>
  <c r="H47" i="5"/>
  <c r="O47" i="5" s="1"/>
  <c r="U48" i="5"/>
  <c r="V48" i="5" s="1"/>
  <c r="H48" i="5"/>
  <c r="O48" i="5" s="1"/>
  <c r="U49" i="5"/>
  <c r="V49" i="5" s="1"/>
  <c r="H49" i="5"/>
  <c r="O49" i="5" s="1"/>
  <c r="U50" i="5"/>
  <c r="V50" i="5" s="1"/>
  <c r="H50" i="5"/>
  <c r="O50" i="5" s="1"/>
  <c r="U51" i="5"/>
  <c r="V51" i="5" s="1"/>
  <c r="H51" i="5"/>
  <c r="O51" i="5" s="1"/>
  <c r="U52" i="5"/>
  <c r="V52" i="5" s="1"/>
  <c r="H52" i="5"/>
  <c r="O52" i="5" s="1"/>
  <c r="U53" i="5"/>
  <c r="V53" i="5" s="1"/>
  <c r="H53" i="5"/>
  <c r="O53" i="5" s="1"/>
  <c r="U54" i="5"/>
  <c r="V54" i="5" s="1"/>
  <c r="H54" i="5"/>
  <c r="O54" i="5" s="1"/>
  <c r="U55" i="5"/>
  <c r="V55" i="5" s="1"/>
  <c r="H55" i="5"/>
  <c r="O55" i="5" s="1"/>
  <c r="U56" i="5"/>
  <c r="V56" i="5" s="1"/>
  <c r="H56" i="5"/>
  <c r="O56" i="5" s="1"/>
  <c r="U57" i="5"/>
  <c r="V57" i="5" s="1"/>
  <c r="H57" i="5"/>
  <c r="O57" i="5" s="1"/>
  <c r="U58" i="5"/>
  <c r="V58" i="5" s="1"/>
  <c r="H58" i="5"/>
  <c r="O58" i="5" s="1"/>
  <c r="U59" i="5"/>
  <c r="V59" i="5" s="1"/>
  <c r="H59" i="5"/>
  <c r="O59" i="5" s="1"/>
  <c r="U60" i="5"/>
  <c r="V60" i="5" s="1"/>
  <c r="H60" i="5"/>
  <c r="O60" i="5" s="1"/>
  <c r="U61" i="5"/>
  <c r="V61" i="5" s="1"/>
  <c r="H61" i="5"/>
  <c r="O61" i="5" s="1"/>
  <c r="U62" i="5"/>
  <c r="V62" i="5" s="1"/>
  <c r="H62" i="5"/>
  <c r="O62" i="5" s="1"/>
  <c r="U63" i="5"/>
  <c r="V63" i="5" s="1"/>
  <c r="H63" i="5"/>
  <c r="O63" i="5" s="1"/>
  <c r="U64" i="5"/>
  <c r="V64" i="5" s="1"/>
  <c r="H64" i="5"/>
  <c r="O64" i="5" s="1"/>
  <c r="U65" i="5"/>
  <c r="V65" i="5" s="1"/>
  <c r="H65" i="5"/>
  <c r="O65" i="5" s="1"/>
  <c r="U66" i="5"/>
  <c r="V66" i="5" s="1"/>
  <c r="H66" i="5"/>
  <c r="O66" i="5" s="1"/>
  <c r="U67" i="5"/>
  <c r="V67" i="5" s="1"/>
  <c r="H67" i="5"/>
  <c r="O67" i="5" s="1"/>
  <c r="U68" i="5"/>
  <c r="V68" i="5" s="1"/>
  <c r="H68" i="5"/>
  <c r="O68" i="5" s="1"/>
  <c r="U69" i="5"/>
  <c r="V69" i="5" s="1"/>
  <c r="H69" i="5"/>
  <c r="O69" i="5" s="1"/>
  <c r="U70" i="5"/>
  <c r="V70" i="5" s="1"/>
  <c r="H70" i="5"/>
  <c r="O70" i="5" s="1"/>
  <c r="U71" i="5"/>
  <c r="V71" i="5" s="1"/>
  <c r="H71" i="5"/>
  <c r="O71" i="5" s="1"/>
  <c r="U72" i="5"/>
  <c r="V72" i="5" s="1"/>
  <c r="H72" i="5"/>
  <c r="O72" i="5" s="1"/>
  <c r="U73" i="5"/>
  <c r="V73" i="5" s="1"/>
  <c r="H73" i="5"/>
  <c r="O73" i="5" s="1"/>
  <c r="U74" i="5"/>
  <c r="V74" i="5" s="1"/>
  <c r="H74" i="5"/>
  <c r="O74" i="5" s="1"/>
  <c r="U75" i="5"/>
  <c r="V75" i="5" s="1"/>
  <c r="H75" i="5"/>
  <c r="O75" i="5" s="1"/>
  <c r="U76" i="5"/>
  <c r="V76" i="5" s="1"/>
  <c r="H76" i="5"/>
  <c r="O76" i="5" s="1"/>
  <c r="U77" i="5"/>
  <c r="V77" i="5" s="1"/>
  <c r="H77" i="5"/>
  <c r="O77" i="5" s="1"/>
  <c r="U78" i="5"/>
  <c r="V78" i="5" s="1"/>
  <c r="H78" i="5"/>
  <c r="O78" i="5" s="1"/>
  <c r="U79" i="5"/>
  <c r="V79" i="5" s="1"/>
  <c r="H79" i="5"/>
  <c r="O79" i="5" s="1"/>
  <c r="U80" i="5"/>
  <c r="V80" i="5" s="1"/>
  <c r="H80" i="5"/>
  <c r="O80" i="5" s="1"/>
  <c r="U81" i="5"/>
  <c r="V81" i="5" s="1"/>
  <c r="H81" i="5"/>
  <c r="O81" i="5" s="1"/>
  <c r="U82" i="5"/>
  <c r="V82" i="5" s="1"/>
  <c r="H82" i="5"/>
  <c r="O82" i="5" s="1"/>
  <c r="U83" i="5"/>
  <c r="V83" i="5" s="1"/>
  <c r="H83" i="5"/>
  <c r="O83" i="5" s="1"/>
  <c r="U84" i="5"/>
  <c r="V84" i="5" s="1"/>
  <c r="H84" i="5"/>
  <c r="O84" i="5" s="1"/>
  <c r="I84" i="5"/>
  <c r="P84" i="5" s="1"/>
  <c r="U85" i="5"/>
  <c r="V85" i="5" s="1"/>
  <c r="H85" i="5"/>
  <c r="O85" i="5" s="1"/>
  <c r="I85" i="5"/>
  <c r="P85" i="5" s="1"/>
  <c r="U86" i="5"/>
  <c r="V86" i="5" s="1"/>
  <c r="H86" i="5"/>
  <c r="O86" i="5" s="1"/>
  <c r="U87" i="5"/>
  <c r="V87" i="5" s="1"/>
  <c r="H87" i="5"/>
  <c r="O87" i="5" s="1"/>
  <c r="U88" i="5"/>
  <c r="V88" i="5" s="1"/>
  <c r="H88" i="5"/>
  <c r="O88" i="5" s="1"/>
  <c r="I88" i="5"/>
  <c r="P88" i="5" s="1"/>
  <c r="U89" i="5"/>
  <c r="V89" i="5" s="1"/>
  <c r="H89" i="5"/>
  <c r="O89" i="5" s="1"/>
  <c r="I89" i="5"/>
  <c r="P89" i="5" s="1"/>
  <c r="U90" i="5"/>
  <c r="V90" i="5" s="1"/>
  <c r="H90" i="5"/>
  <c r="O90" i="5" s="1"/>
  <c r="U91" i="5"/>
  <c r="V91" i="5" s="1"/>
  <c r="H91" i="5"/>
  <c r="O91" i="5" s="1"/>
  <c r="I91" i="5"/>
  <c r="P91" i="5" s="1"/>
  <c r="U92" i="5"/>
  <c r="V92" i="5" s="1"/>
  <c r="H92" i="5"/>
  <c r="O92" i="5" s="1"/>
  <c r="U93" i="5"/>
  <c r="V93" i="5" s="1"/>
  <c r="H93" i="5"/>
  <c r="O93" i="5" s="1"/>
  <c r="I93" i="5"/>
  <c r="P93" i="5" s="1"/>
  <c r="U94" i="5"/>
  <c r="V94" i="5" s="1"/>
  <c r="H94" i="5"/>
  <c r="O94" i="5" s="1"/>
  <c r="I94" i="5"/>
  <c r="P94" i="5" s="1"/>
  <c r="U95" i="5"/>
  <c r="V95" i="5" s="1"/>
  <c r="H95" i="5"/>
  <c r="O95" i="5" s="1"/>
  <c r="I95" i="5"/>
  <c r="P95" i="5" s="1"/>
  <c r="U96" i="5"/>
  <c r="V96" i="5" s="1"/>
  <c r="H96" i="5"/>
  <c r="O96" i="5" s="1"/>
  <c r="U97" i="5"/>
  <c r="V97" i="5" s="1"/>
  <c r="H97" i="5"/>
  <c r="I97" i="5"/>
  <c r="P97" i="5" s="1"/>
  <c r="U98" i="5"/>
  <c r="V98" i="5" s="1"/>
  <c r="H98" i="5"/>
  <c r="I98" i="5"/>
  <c r="P98" i="5" s="1"/>
  <c r="U99" i="5"/>
  <c r="V99" i="5" s="1"/>
  <c r="H99" i="5"/>
  <c r="O99" i="5" s="1"/>
  <c r="I99" i="5"/>
  <c r="P99" i="5" s="1"/>
  <c r="U100" i="5"/>
  <c r="V100" i="5" s="1"/>
  <c r="H100" i="5"/>
  <c r="O100" i="5" s="1"/>
  <c r="U101" i="5"/>
  <c r="V101" i="5" s="1"/>
  <c r="H101" i="5"/>
  <c r="O101" i="5" s="1"/>
  <c r="U102" i="5"/>
  <c r="V102" i="5" s="1"/>
  <c r="H102" i="5"/>
  <c r="O102" i="5" s="1"/>
  <c r="U103" i="5"/>
  <c r="V103" i="5" s="1"/>
  <c r="H103" i="5"/>
  <c r="O103" i="5" s="1"/>
  <c r="U104" i="5"/>
  <c r="V104" i="5" s="1"/>
  <c r="H104" i="5"/>
  <c r="O104" i="5" s="1"/>
  <c r="U105" i="5"/>
  <c r="V105" i="5" s="1"/>
  <c r="H105" i="5"/>
  <c r="O105" i="5" s="1"/>
  <c r="U106" i="5"/>
  <c r="V106" i="5" s="1"/>
  <c r="H106" i="5"/>
  <c r="O106" i="5" s="1"/>
  <c r="U107" i="5"/>
  <c r="V107" i="5" s="1"/>
  <c r="H107" i="5"/>
  <c r="O107" i="5" s="1"/>
  <c r="U108" i="5"/>
  <c r="V108" i="5" s="1"/>
  <c r="H108" i="5"/>
  <c r="O108" i="5" s="1"/>
  <c r="U109" i="5"/>
  <c r="V109" i="5" s="1"/>
  <c r="H109" i="5"/>
  <c r="O109" i="5" s="1"/>
  <c r="U110" i="5"/>
  <c r="V110" i="5" s="1"/>
  <c r="H110" i="5"/>
  <c r="O110" i="5" s="1"/>
  <c r="U111" i="5"/>
  <c r="V111" i="5" s="1"/>
  <c r="H111" i="5"/>
  <c r="O111" i="5" s="1"/>
  <c r="U112" i="5"/>
  <c r="V112" i="5" s="1"/>
  <c r="H112" i="5"/>
  <c r="O112" i="5" s="1"/>
  <c r="U113" i="5"/>
  <c r="V113" i="5" s="1"/>
  <c r="H113" i="5"/>
  <c r="O113" i="5" s="1"/>
  <c r="U114" i="5"/>
  <c r="V114" i="5" s="1"/>
  <c r="H114" i="5"/>
  <c r="O114" i="5" s="1"/>
  <c r="U115" i="5"/>
  <c r="V115" i="5" s="1"/>
  <c r="H115" i="5"/>
  <c r="O115" i="5" s="1"/>
  <c r="U116" i="5"/>
  <c r="V116" i="5" s="1"/>
  <c r="H116" i="5"/>
  <c r="O116" i="5" s="1"/>
  <c r="U117" i="5"/>
  <c r="V117" i="5" s="1"/>
  <c r="H117" i="5"/>
  <c r="O117" i="5" s="1"/>
  <c r="U118" i="5"/>
  <c r="V118" i="5" s="1"/>
  <c r="H118" i="5"/>
  <c r="O118" i="5" s="1"/>
  <c r="U119" i="5"/>
  <c r="V119" i="5" s="1"/>
  <c r="H119" i="5"/>
  <c r="O119" i="5" s="1"/>
  <c r="U120" i="5"/>
  <c r="V120" i="5" s="1"/>
  <c r="H120" i="5"/>
  <c r="O120" i="5" s="1"/>
  <c r="U121" i="5"/>
  <c r="V121" i="5" s="1"/>
  <c r="H121" i="5"/>
  <c r="O121" i="5" s="1"/>
  <c r="U122" i="5"/>
  <c r="V122" i="5" s="1"/>
  <c r="H122" i="5"/>
  <c r="O122" i="5" s="1"/>
  <c r="U123" i="5"/>
  <c r="V123" i="5" s="1"/>
  <c r="H123" i="5"/>
  <c r="I123" i="5"/>
  <c r="P123" i="5" s="1"/>
  <c r="U124" i="5"/>
  <c r="V124" i="5" s="1"/>
  <c r="H124" i="5"/>
  <c r="O124" i="5" s="1"/>
  <c r="U125" i="5"/>
  <c r="V125" i="5" s="1"/>
  <c r="H125" i="5"/>
  <c r="O125" i="5" s="1"/>
  <c r="U126" i="5"/>
  <c r="V126" i="5" s="1"/>
  <c r="H126" i="5"/>
  <c r="O126" i="5" s="1"/>
  <c r="I126" i="5"/>
  <c r="P126" i="5" s="1"/>
  <c r="U127" i="5"/>
  <c r="V127" i="5" s="1"/>
  <c r="H127" i="5"/>
  <c r="U128" i="5"/>
  <c r="V128" i="5" s="1"/>
  <c r="H128" i="5"/>
  <c r="O128" i="5" s="1"/>
  <c r="U129" i="5"/>
  <c r="V129" i="5" s="1"/>
  <c r="H129" i="5"/>
  <c r="U130" i="5"/>
  <c r="V130" i="5" s="1"/>
  <c r="H130" i="5"/>
  <c r="O130" i="5" s="1"/>
  <c r="U131" i="5"/>
  <c r="V131" i="5" s="1"/>
  <c r="H131" i="5"/>
  <c r="I131" i="5"/>
  <c r="P131" i="5" s="1"/>
  <c r="U132" i="5"/>
  <c r="V132" i="5" s="1"/>
  <c r="H132" i="5"/>
  <c r="O132" i="5" s="1"/>
  <c r="I132" i="5"/>
  <c r="P132" i="5" s="1"/>
  <c r="U133" i="5"/>
  <c r="V133" i="5" s="1"/>
  <c r="H133" i="5"/>
  <c r="O133" i="5" s="1"/>
  <c r="U134" i="5"/>
  <c r="V134" i="5" s="1"/>
  <c r="H134" i="5"/>
  <c r="O134" i="5" s="1"/>
  <c r="I134" i="5"/>
  <c r="P134" i="5" s="1"/>
  <c r="U135" i="5"/>
  <c r="V135" i="5" s="1"/>
  <c r="H135" i="5"/>
  <c r="U136" i="5"/>
  <c r="V136" i="5" s="1"/>
  <c r="H136" i="5"/>
  <c r="O136" i="5" s="1"/>
  <c r="U137" i="5"/>
  <c r="V137" i="5" s="1"/>
  <c r="H137" i="5"/>
  <c r="U138" i="5"/>
  <c r="V138" i="5" s="1"/>
  <c r="H138" i="5"/>
  <c r="U139" i="5"/>
  <c r="V139" i="5" s="1"/>
  <c r="H139" i="5"/>
  <c r="U140" i="5"/>
  <c r="V140" i="5" s="1"/>
  <c r="H140" i="5"/>
  <c r="I140" i="5"/>
  <c r="P140" i="5" s="1"/>
  <c r="U141" i="5"/>
  <c r="V141" i="5" s="1"/>
  <c r="H141" i="5"/>
  <c r="U142" i="5"/>
  <c r="V142" i="5" s="1"/>
  <c r="H142" i="5"/>
  <c r="U143" i="5"/>
  <c r="V143" i="5" s="1"/>
  <c r="H143" i="5"/>
  <c r="U144" i="5"/>
  <c r="V144" i="5" s="1"/>
  <c r="H144" i="5"/>
  <c r="I144" i="5"/>
  <c r="P144" i="5" s="1"/>
  <c r="U145" i="5"/>
  <c r="V145" i="5" s="1"/>
  <c r="H145" i="5"/>
  <c r="U146" i="5"/>
  <c r="V146" i="5" s="1"/>
  <c r="H146" i="5"/>
  <c r="U147" i="5"/>
  <c r="V147" i="5" s="1"/>
  <c r="H147" i="5"/>
  <c r="U148" i="5"/>
  <c r="V148" i="5" s="1"/>
  <c r="H148" i="5"/>
  <c r="I148" i="5"/>
  <c r="P148" i="5" s="1"/>
  <c r="U149" i="5"/>
  <c r="V149" i="5" s="1"/>
  <c r="H149" i="5"/>
  <c r="I149" i="5"/>
  <c r="P149" i="5" s="1"/>
  <c r="U150" i="5"/>
  <c r="V150" i="5" s="1"/>
  <c r="H150" i="5"/>
  <c r="I150" i="5"/>
  <c r="P150" i="5" s="1"/>
  <c r="U151" i="5"/>
  <c r="V151" i="5" s="1"/>
  <c r="H151" i="5"/>
  <c r="I151" i="5"/>
  <c r="P151" i="5" s="1"/>
  <c r="U152" i="5"/>
  <c r="V152" i="5" s="1"/>
  <c r="H152" i="5"/>
  <c r="U153" i="5"/>
  <c r="V153" i="5" s="1"/>
  <c r="H153" i="5"/>
  <c r="I153" i="5"/>
  <c r="P153" i="5" s="1"/>
  <c r="U154" i="5"/>
  <c r="V154" i="5" s="1"/>
  <c r="H154" i="5"/>
  <c r="I154" i="5"/>
  <c r="P154" i="5" s="1"/>
  <c r="U155" i="5"/>
  <c r="V155" i="5" s="1"/>
  <c r="H155" i="5"/>
  <c r="I155" i="5"/>
  <c r="P155" i="5" s="1"/>
  <c r="U156" i="5"/>
  <c r="V156" i="5" s="1"/>
  <c r="H156" i="5"/>
  <c r="I156" i="5"/>
  <c r="P156" i="5" s="1"/>
  <c r="U157" i="5"/>
  <c r="V157" i="5" s="1"/>
  <c r="H157" i="5"/>
  <c r="I157" i="5"/>
  <c r="P157" i="5" s="1"/>
  <c r="U158" i="5"/>
  <c r="V158" i="5" s="1"/>
  <c r="H158" i="5"/>
  <c r="U159" i="5"/>
  <c r="V159" i="5" s="1"/>
  <c r="H159" i="5"/>
  <c r="I159" i="5"/>
  <c r="P159" i="5" s="1"/>
  <c r="U160" i="5"/>
  <c r="V160" i="5" s="1"/>
  <c r="H160" i="5"/>
  <c r="U161" i="5"/>
  <c r="V161" i="5" s="1"/>
  <c r="H161" i="5"/>
  <c r="U162" i="5"/>
  <c r="V162" i="5" s="1"/>
  <c r="H162" i="5"/>
  <c r="I162" i="5"/>
  <c r="P162" i="5" s="1"/>
  <c r="U163" i="5"/>
  <c r="V163" i="5" s="1"/>
  <c r="H163" i="5"/>
  <c r="I163" i="5"/>
  <c r="P163" i="5" s="1"/>
  <c r="U164" i="5"/>
  <c r="V164" i="5" s="1"/>
  <c r="H164" i="5"/>
  <c r="U165" i="5"/>
  <c r="V165" i="5" s="1"/>
  <c r="H165" i="5"/>
  <c r="I165" i="5"/>
  <c r="P165" i="5" s="1"/>
  <c r="U166" i="5"/>
  <c r="V166" i="5" s="1"/>
  <c r="H166" i="5"/>
  <c r="O166" i="5" s="1"/>
  <c r="U167" i="5"/>
  <c r="V167" i="5" s="1"/>
  <c r="H167" i="5"/>
  <c r="O167" i="5" s="1"/>
  <c r="I167" i="5"/>
  <c r="P167" i="5" s="1"/>
  <c r="U168" i="5"/>
  <c r="V168" i="5" s="1"/>
  <c r="H168" i="5"/>
  <c r="O168" i="5" s="1"/>
  <c r="U169" i="5"/>
  <c r="V169" i="5" s="1"/>
  <c r="H169" i="5"/>
  <c r="U170" i="5"/>
  <c r="V170" i="5" s="1"/>
  <c r="H170" i="5"/>
  <c r="O170" i="5" s="1"/>
  <c r="U171" i="5"/>
  <c r="V171" i="5" s="1"/>
  <c r="H171" i="5"/>
  <c r="O171" i="5" s="1"/>
  <c r="I171" i="5"/>
  <c r="P171" i="5" s="1"/>
  <c r="U172" i="5"/>
  <c r="V172" i="5" s="1"/>
  <c r="H172" i="5"/>
  <c r="O172" i="5" s="1"/>
  <c r="U173" i="5"/>
  <c r="V173" i="5" s="1"/>
  <c r="H173" i="5"/>
  <c r="I173" i="5"/>
  <c r="P173" i="5" s="1"/>
  <c r="U174" i="5"/>
  <c r="V174" i="5" s="1"/>
  <c r="H174" i="5"/>
  <c r="U175" i="5"/>
  <c r="V175" i="5" s="1"/>
  <c r="H175" i="5"/>
  <c r="O175" i="5" s="1"/>
  <c r="U176" i="5"/>
  <c r="V176" i="5" s="1"/>
  <c r="H176" i="5"/>
  <c r="O176" i="5" s="1"/>
  <c r="U177" i="5"/>
  <c r="V177" i="5" s="1"/>
  <c r="H177" i="5"/>
  <c r="I177" i="5"/>
  <c r="P177" i="5" s="1"/>
  <c r="U178" i="5"/>
  <c r="V178" i="5" s="1"/>
  <c r="H178" i="5"/>
  <c r="I178" i="5"/>
  <c r="P178" i="5" s="1"/>
  <c r="U179" i="5"/>
  <c r="V179" i="5" s="1"/>
  <c r="H179" i="5"/>
  <c r="O179" i="5" s="1"/>
  <c r="U180" i="5"/>
  <c r="V180" i="5" s="1"/>
  <c r="H180" i="5"/>
  <c r="O180" i="5" s="1"/>
  <c r="U181" i="5"/>
  <c r="V181" i="5" s="1"/>
  <c r="H181" i="5"/>
  <c r="U182" i="5"/>
  <c r="V182" i="5" s="1"/>
  <c r="H182" i="5"/>
  <c r="I182" i="5"/>
  <c r="P182" i="5" s="1"/>
  <c r="U183" i="5"/>
  <c r="V183" i="5" s="1"/>
  <c r="H183" i="5"/>
  <c r="O183" i="5" s="1"/>
  <c r="U184" i="5"/>
  <c r="V184" i="5" s="1"/>
  <c r="H184" i="5"/>
  <c r="O184" i="5" s="1"/>
  <c r="I184" i="5"/>
  <c r="P184" i="5" s="1"/>
  <c r="U185" i="5"/>
  <c r="V185" i="5" s="1"/>
  <c r="H185" i="5"/>
  <c r="U186" i="5"/>
  <c r="V186" i="5" s="1"/>
  <c r="H186" i="5"/>
  <c r="O186" i="5" s="1"/>
  <c r="U187" i="5"/>
  <c r="V187" i="5" s="1"/>
  <c r="H187" i="5"/>
  <c r="O187" i="5" s="1"/>
  <c r="I187" i="5"/>
  <c r="P187" i="5" s="1"/>
  <c r="U188" i="5"/>
  <c r="V188" i="5" s="1"/>
  <c r="H188" i="5"/>
  <c r="O188" i="5" s="1"/>
  <c r="U189" i="5"/>
  <c r="V189" i="5" s="1"/>
  <c r="H189" i="5"/>
  <c r="O189" i="5" s="1"/>
  <c r="U190" i="5"/>
  <c r="V190" i="5" s="1"/>
  <c r="H190" i="5"/>
  <c r="O190" i="5" s="1"/>
  <c r="I190" i="5"/>
  <c r="P190" i="5" s="1"/>
  <c r="U191" i="5"/>
  <c r="V191" i="5" s="1"/>
  <c r="H191" i="5"/>
  <c r="O191" i="5" s="1"/>
  <c r="I191" i="5"/>
  <c r="P191" i="5" s="1"/>
  <c r="U192" i="5"/>
  <c r="V192" i="5" s="1"/>
  <c r="H192" i="5"/>
  <c r="O192" i="5" s="1"/>
  <c r="I192" i="5"/>
  <c r="P192" i="5" s="1"/>
  <c r="U193" i="5"/>
  <c r="V193" i="5" s="1"/>
  <c r="H193" i="5"/>
  <c r="O193" i="5" s="1"/>
  <c r="U194" i="5"/>
  <c r="V194" i="5" s="1"/>
  <c r="H194" i="5"/>
  <c r="O194" i="5" s="1"/>
  <c r="U195" i="5"/>
  <c r="V195" i="5" s="1"/>
  <c r="H195" i="5"/>
  <c r="O195" i="5" s="1"/>
  <c r="I195" i="5"/>
  <c r="P195" i="5" s="1"/>
  <c r="U196" i="5"/>
  <c r="V196" i="5" s="1"/>
  <c r="H196" i="5"/>
  <c r="O196" i="5" s="1"/>
  <c r="I196" i="5"/>
  <c r="P196" i="5" s="1"/>
  <c r="U197" i="5"/>
  <c r="V197" i="5" s="1"/>
  <c r="H197" i="5"/>
  <c r="O197" i="5" s="1"/>
  <c r="U198" i="5"/>
  <c r="V198" i="5" s="1"/>
  <c r="H198" i="5"/>
  <c r="O198" i="5" s="1"/>
  <c r="I198" i="5"/>
  <c r="P198" i="5" s="1"/>
  <c r="U199" i="5"/>
  <c r="V199" i="5" s="1"/>
  <c r="H199" i="5"/>
  <c r="O199" i="5" s="1"/>
  <c r="I199" i="5"/>
  <c r="P199" i="5" s="1"/>
  <c r="U200" i="5"/>
  <c r="V200" i="5" s="1"/>
  <c r="H200" i="5"/>
  <c r="O200" i="5" s="1"/>
  <c r="U201" i="5"/>
  <c r="V201" i="5" s="1"/>
  <c r="H201" i="5"/>
  <c r="O201" i="5" s="1"/>
  <c r="I201" i="5"/>
  <c r="P201" i="5" s="1"/>
  <c r="U202" i="5"/>
  <c r="V202" i="5" s="1"/>
  <c r="H202" i="5"/>
  <c r="O202" i="5" s="1"/>
  <c r="I202" i="5"/>
  <c r="P202" i="5" s="1"/>
  <c r="U203" i="5"/>
  <c r="V203" i="5" s="1"/>
  <c r="H203" i="5"/>
  <c r="O203" i="5" s="1"/>
  <c r="I203" i="5"/>
  <c r="P203" i="5" s="1"/>
  <c r="U204" i="5"/>
  <c r="V204" i="5" s="1"/>
  <c r="H204" i="5"/>
  <c r="O204" i="5" s="1"/>
  <c r="U205" i="5"/>
  <c r="V205" i="5" s="1"/>
  <c r="H205" i="5"/>
  <c r="O205" i="5" s="1"/>
  <c r="I205" i="5"/>
  <c r="P205" i="5" s="1"/>
  <c r="U206" i="5"/>
  <c r="V206" i="5" s="1"/>
  <c r="H206" i="5"/>
  <c r="O206" i="5" s="1"/>
  <c r="U207" i="5"/>
  <c r="V207" i="5" s="1"/>
  <c r="H207" i="5"/>
  <c r="I207" i="5"/>
  <c r="P207" i="5" s="1"/>
  <c r="U208" i="5"/>
  <c r="V208" i="5" s="1"/>
  <c r="H208" i="5"/>
  <c r="O208" i="5" s="1"/>
  <c r="I208" i="5"/>
  <c r="P208" i="5" s="1"/>
  <c r="U209" i="5"/>
  <c r="V209" i="5" s="1"/>
  <c r="H209" i="5"/>
  <c r="I209" i="5"/>
  <c r="P209" i="5" s="1"/>
  <c r="U210" i="5"/>
  <c r="V210" i="5" s="1"/>
  <c r="H210" i="5"/>
  <c r="O210" i="5" s="1"/>
  <c r="I210" i="5"/>
  <c r="P210" i="5" s="1"/>
  <c r="U211" i="5"/>
  <c r="V211" i="5" s="1"/>
  <c r="H211" i="5"/>
  <c r="I211" i="5"/>
  <c r="P211" i="5" s="1"/>
  <c r="U212" i="5"/>
  <c r="V212" i="5" s="1"/>
  <c r="H212" i="5"/>
  <c r="O212" i="5" s="1"/>
  <c r="I212" i="5"/>
  <c r="P212" i="5" s="1"/>
  <c r="U213" i="5"/>
  <c r="V213" i="5" s="1"/>
  <c r="H213" i="5"/>
  <c r="I213" i="5"/>
  <c r="P213" i="5" s="1"/>
  <c r="U214" i="5"/>
  <c r="V214" i="5" s="1"/>
  <c r="H214" i="5"/>
  <c r="I214" i="5"/>
  <c r="P214" i="5" s="1"/>
  <c r="U215" i="5"/>
  <c r="V215" i="5" s="1"/>
  <c r="H215" i="5"/>
  <c r="O215" i="5" s="1"/>
  <c r="I215" i="5"/>
  <c r="P215" i="5" s="1"/>
  <c r="U216" i="5"/>
  <c r="V216" i="5" s="1"/>
  <c r="H216" i="5"/>
  <c r="O216" i="5" s="1"/>
  <c r="I216" i="5"/>
  <c r="P216" i="5" s="1"/>
  <c r="U217" i="5"/>
  <c r="V217" i="5" s="1"/>
  <c r="H217" i="5"/>
  <c r="I217" i="5"/>
  <c r="P217" i="5" s="1"/>
  <c r="U218" i="5"/>
  <c r="V218" i="5" s="1"/>
  <c r="H218" i="5"/>
  <c r="I218" i="5"/>
  <c r="P218" i="5" s="1"/>
  <c r="U219" i="5"/>
  <c r="V219" i="5" s="1"/>
  <c r="H219" i="5"/>
  <c r="O219" i="5" s="1"/>
  <c r="I219" i="5"/>
  <c r="P219" i="5" s="1"/>
  <c r="U220" i="5"/>
  <c r="V220" i="5" s="1"/>
  <c r="H220" i="5"/>
  <c r="O220" i="5" s="1"/>
  <c r="U221" i="5"/>
  <c r="V221" i="5" s="1"/>
  <c r="H221" i="5"/>
  <c r="O221" i="5" s="1"/>
  <c r="I221" i="5"/>
  <c r="P221" i="5" s="1"/>
  <c r="U222" i="5"/>
  <c r="V222" i="5" s="1"/>
  <c r="H222" i="5"/>
  <c r="O222" i="5" s="1"/>
  <c r="I222" i="5"/>
  <c r="P222" i="5" s="1"/>
  <c r="U223" i="5"/>
  <c r="V223" i="5" s="1"/>
  <c r="H223" i="5"/>
  <c r="O223" i="5" s="1"/>
  <c r="I223" i="5"/>
  <c r="P223" i="5" s="1"/>
  <c r="U224" i="5"/>
  <c r="V224" i="5" s="1"/>
  <c r="H224" i="5"/>
  <c r="O224" i="5" s="1"/>
  <c r="U225" i="5"/>
  <c r="V225" i="5" s="1"/>
  <c r="H225" i="5"/>
  <c r="O225" i="5" s="1"/>
  <c r="I225" i="5"/>
  <c r="P225" i="5" s="1"/>
  <c r="U226" i="5"/>
  <c r="V226" i="5" s="1"/>
  <c r="H226" i="5"/>
  <c r="O226" i="5" s="1"/>
  <c r="I226" i="5"/>
  <c r="P226" i="5" s="1"/>
  <c r="U227" i="5"/>
  <c r="V227" i="5" s="1"/>
  <c r="H227" i="5"/>
  <c r="O227" i="5" s="1"/>
  <c r="I227" i="5"/>
  <c r="P227" i="5" s="1"/>
  <c r="U228" i="5"/>
  <c r="V228" i="5" s="1"/>
  <c r="H228" i="5"/>
  <c r="I228" i="5"/>
  <c r="P228" i="5" s="1"/>
  <c r="U229" i="5"/>
  <c r="V229" i="5" s="1"/>
  <c r="H229" i="5"/>
  <c r="O229" i="5" s="1"/>
  <c r="I229" i="5"/>
  <c r="P229" i="5" s="1"/>
  <c r="U230" i="5"/>
  <c r="V230" i="5" s="1"/>
  <c r="H230" i="5"/>
  <c r="O230" i="5" s="1"/>
  <c r="I230" i="5"/>
  <c r="P230" i="5" s="1"/>
  <c r="U231" i="5"/>
  <c r="V231" i="5" s="1"/>
  <c r="H231" i="5"/>
  <c r="O231" i="5" s="1"/>
  <c r="I231" i="5"/>
  <c r="P231" i="5" s="1"/>
  <c r="U232" i="5"/>
  <c r="V232" i="5" s="1"/>
  <c r="H232" i="5"/>
  <c r="O232" i="5" s="1"/>
  <c r="I232" i="5"/>
  <c r="P232" i="5" s="1"/>
  <c r="U233" i="5"/>
  <c r="V233" i="5" s="1"/>
  <c r="H233" i="5"/>
  <c r="O233" i="5" s="1"/>
  <c r="I233" i="5"/>
  <c r="P233" i="5" s="1"/>
  <c r="U234" i="5"/>
  <c r="V234" i="5" s="1"/>
  <c r="H234" i="5"/>
  <c r="O234" i="5" s="1"/>
  <c r="I234" i="5"/>
  <c r="P234" i="5" s="1"/>
  <c r="U235" i="5"/>
  <c r="V235" i="5" s="1"/>
  <c r="H235" i="5"/>
  <c r="O235" i="5" s="1"/>
  <c r="I235" i="5"/>
  <c r="P235" i="5" s="1"/>
  <c r="U236" i="5"/>
  <c r="V236" i="5" s="1"/>
  <c r="H236" i="5"/>
  <c r="O236" i="5" s="1"/>
  <c r="I236" i="5"/>
  <c r="P236" i="5" s="1"/>
  <c r="U237" i="5"/>
  <c r="V237" i="5" s="1"/>
  <c r="H237" i="5"/>
  <c r="O237" i="5" s="1"/>
  <c r="I237" i="5"/>
  <c r="P237" i="5" s="1"/>
  <c r="U238" i="5"/>
  <c r="V238" i="5" s="1"/>
  <c r="H238" i="5"/>
  <c r="O238" i="5" s="1"/>
  <c r="I238" i="5"/>
  <c r="P238" i="5" s="1"/>
  <c r="U239" i="5"/>
  <c r="V239" i="5" s="1"/>
  <c r="H239" i="5"/>
  <c r="O239" i="5" s="1"/>
  <c r="I239" i="5"/>
  <c r="P239" i="5" s="1"/>
  <c r="U240" i="5"/>
  <c r="V240" i="5" s="1"/>
  <c r="H240" i="5"/>
  <c r="O240" i="5" s="1"/>
  <c r="U241" i="5"/>
  <c r="V241" i="5" s="1"/>
  <c r="H241" i="5"/>
  <c r="I241" i="5"/>
  <c r="P241" i="5" s="1"/>
  <c r="U242" i="5"/>
  <c r="V242" i="5" s="1"/>
  <c r="H242" i="5"/>
  <c r="I242" i="5"/>
  <c r="P242" i="5" s="1"/>
  <c r="U243" i="5"/>
  <c r="V243" i="5" s="1"/>
  <c r="H243" i="5"/>
  <c r="I243" i="5"/>
  <c r="P243" i="5" s="1"/>
  <c r="U244" i="5"/>
  <c r="V244" i="5" s="1"/>
  <c r="H244" i="5"/>
  <c r="I244" i="5"/>
  <c r="P244" i="5" s="1"/>
  <c r="U245" i="5"/>
  <c r="V245" i="5" s="1"/>
  <c r="H245" i="5"/>
  <c r="I245" i="5"/>
  <c r="P245" i="5" s="1"/>
  <c r="U246" i="5"/>
  <c r="V246" i="5" s="1"/>
  <c r="H246" i="5"/>
  <c r="I246" i="5"/>
  <c r="P246" i="5" s="1"/>
  <c r="U247" i="5"/>
  <c r="V247" i="5" s="1"/>
  <c r="H247" i="5"/>
  <c r="I247" i="5"/>
  <c r="P247" i="5" s="1"/>
  <c r="U248" i="5"/>
  <c r="V248" i="5" s="1"/>
  <c r="H248" i="5"/>
  <c r="I248" i="5"/>
  <c r="P248" i="5" s="1"/>
  <c r="U249" i="5"/>
  <c r="V249" i="5" s="1"/>
  <c r="H249" i="5"/>
  <c r="I249" i="5"/>
  <c r="P249" i="5" s="1"/>
  <c r="U250" i="5"/>
  <c r="V250" i="5" s="1"/>
  <c r="H250" i="5"/>
  <c r="I250" i="5"/>
  <c r="P250" i="5" s="1"/>
  <c r="U251" i="5"/>
  <c r="V251" i="5" s="1"/>
  <c r="H251" i="5"/>
  <c r="I251" i="5"/>
  <c r="P251" i="5" s="1"/>
  <c r="U252" i="5"/>
  <c r="V252" i="5" s="1"/>
  <c r="H252" i="5"/>
  <c r="I252" i="5"/>
  <c r="P252" i="5" s="1"/>
  <c r="U253" i="5"/>
  <c r="V253" i="5" s="1"/>
  <c r="H253" i="5"/>
  <c r="I253" i="5"/>
  <c r="P253" i="5" s="1"/>
  <c r="U254" i="5"/>
  <c r="V254" i="5" s="1"/>
  <c r="H254" i="5"/>
  <c r="I254" i="5"/>
  <c r="P254" i="5" s="1"/>
  <c r="U255" i="5"/>
  <c r="V255" i="5" s="1"/>
  <c r="H255" i="5"/>
  <c r="I255" i="5"/>
  <c r="P255" i="5" s="1"/>
  <c r="U256" i="5"/>
  <c r="V256" i="5" s="1"/>
  <c r="H256" i="5"/>
  <c r="I256" i="5"/>
  <c r="P256" i="5" s="1"/>
  <c r="U257" i="5"/>
  <c r="V257" i="5" s="1"/>
  <c r="H257" i="5"/>
  <c r="I257" i="5"/>
  <c r="P257" i="5" s="1"/>
  <c r="U258" i="5"/>
  <c r="V258" i="5" s="1"/>
  <c r="H258" i="5"/>
  <c r="I258" i="5"/>
  <c r="P258" i="5" s="1"/>
  <c r="U259" i="5"/>
  <c r="V259" i="5" s="1"/>
  <c r="H259" i="5"/>
  <c r="I259" i="5"/>
  <c r="P259" i="5" s="1"/>
  <c r="U260" i="5"/>
  <c r="V260" i="5" s="1"/>
  <c r="H260" i="5"/>
  <c r="I260" i="5"/>
  <c r="P260" i="5" s="1"/>
  <c r="U261" i="5"/>
  <c r="V261" i="5" s="1"/>
  <c r="H261" i="5"/>
  <c r="I261" i="5"/>
  <c r="P261" i="5" s="1"/>
  <c r="U262" i="5"/>
  <c r="V262" i="5" s="1"/>
  <c r="H262" i="5"/>
  <c r="U263" i="5"/>
  <c r="V263" i="5" s="1"/>
  <c r="H263" i="5"/>
  <c r="I263" i="5"/>
  <c r="P263" i="5" s="1"/>
  <c r="U264" i="5"/>
  <c r="V264" i="5" s="1"/>
  <c r="H264" i="5"/>
  <c r="I264" i="5"/>
  <c r="P264" i="5" s="1"/>
  <c r="U265" i="5"/>
  <c r="V265" i="5" s="1"/>
  <c r="H265" i="5"/>
  <c r="I265" i="5"/>
  <c r="P265" i="5" s="1"/>
  <c r="U266" i="5"/>
  <c r="V266" i="5" s="1"/>
  <c r="H266" i="5"/>
  <c r="I266" i="5"/>
  <c r="P266" i="5" s="1"/>
  <c r="U267" i="5"/>
  <c r="V267" i="5" s="1"/>
  <c r="H267" i="5"/>
  <c r="I267" i="5"/>
  <c r="P267" i="5" s="1"/>
  <c r="U268" i="5"/>
  <c r="V268" i="5" s="1"/>
  <c r="H268" i="5"/>
  <c r="I268" i="5"/>
  <c r="P268" i="5" s="1"/>
  <c r="U269" i="5"/>
  <c r="V269" i="5" s="1"/>
  <c r="H269" i="5"/>
  <c r="I269" i="5"/>
  <c r="P269" i="5" s="1"/>
  <c r="U270" i="5"/>
  <c r="V270" i="5" s="1"/>
  <c r="H270" i="5"/>
  <c r="I270" i="5"/>
  <c r="P270" i="5" s="1"/>
  <c r="U271" i="5"/>
  <c r="V271" i="5" s="1"/>
  <c r="H271" i="5"/>
  <c r="I271" i="5"/>
  <c r="P271" i="5" s="1"/>
  <c r="U272" i="5"/>
  <c r="V272" i="5" s="1"/>
  <c r="H272" i="5"/>
  <c r="I272" i="5"/>
  <c r="P272" i="5" s="1"/>
  <c r="U273" i="5"/>
  <c r="V273" i="5" s="1"/>
  <c r="H273" i="5"/>
  <c r="I273" i="5"/>
  <c r="P273" i="5" s="1"/>
  <c r="U274" i="5"/>
  <c r="V274" i="5" s="1"/>
  <c r="H274" i="5"/>
  <c r="I274" i="5"/>
  <c r="P274" i="5" s="1"/>
  <c r="U275" i="5"/>
  <c r="V275" i="5" s="1"/>
  <c r="H275" i="5"/>
  <c r="I275" i="5"/>
  <c r="P275" i="5" s="1"/>
  <c r="U276" i="5"/>
  <c r="V276" i="5" s="1"/>
  <c r="H276" i="5"/>
  <c r="I276" i="5"/>
  <c r="P276" i="5" s="1"/>
  <c r="U277" i="5"/>
  <c r="V277" i="5" s="1"/>
  <c r="H277" i="5"/>
  <c r="I277" i="5"/>
  <c r="P277" i="5" s="1"/>
  <c r="U278" i="5"/>
  <c r="V278" i="5" s="1"/>
  <c r="H278" i="5"/>
  <c r="I278" i="5"/>
  <c r="P278" i="5" s="1"/>
  <c r="U279" i="5"/>
  <c r="V279" i="5" s="1"/>
  <c r="H279" i="5"/>
  <c r="I279" i="5"/>
  <c r="P279" i="5" s="1"/>
  <c r="U280" i="5"/>
  <c r="V280" i="5" s="1"/>
  <c r="H280" i="5"/>
  <c r="O280" i="5" s="1"/>
  <c r="I280" i="5"/>
  <c r="P280" i="5" s="1"/>
  <c r="U281" i="5"/>
  <c r="V281" i="5" s="1"/>
  <c r="H281" i="5"/>
  <c r="I281" i="5"/>
  <c r="P281" i="5" s="1"/>
  <c r="U282" i="5"/>
  <c r="V282" i="5" s="1"/>
  <c r="H282" i="5"/>
  <c r="I282" i="5"/>
  <c r="P282" i="5" s="1"/>
  <c r="U283" i="5"/>
  <c r="V283" i="5" s="1"/>
  <c r="H283" i="5"/>
  <c r="I283" i="5"/>
  <c r="P283" i="5" s="1"/>
  <c r="U284" i="5"/>
  <c r="V284" i="5" s="1"/>
  <c r="H284" i="5"/>
  <c r="I284" i="5"/>
  <c r="P284" i="5" s="1"/>
  <c r="U285" i="5"/>
  <c r="V285" i="5" s="1"/>
  <c r="H285" i="5"/>
  <c r="I285" i="5"/>
  <c r="P285" i="5" s="1"/>
  <c r="U286" i="5"/>
  <c r="V286" i="5" s="1"/>
  <c r="H286" i="5"/>
  <c r="I286" i="5"/>
  <c r="P286" i="5" s="1"/>
  <c r="U287" i="5"/>
  <c r="V287" i="5" s="1"/>
  <c r="H287" i="5"/>
  <c r="I287" i="5"/>
  <c r="P287" i="5" s="1"/>
  <c r="U288" i="5"/>
  <c r="V288" i="5" s="1"/>
  <c r="H288" i="5"/>
  <c r="I288" i="5"/>
  <c r="P288" i="5" s="1"/>
  <c r="U289" i="5"/>
  <c r="V289" i="5" s="1"/>
  <c r="H289" i="5"/>
  <c r="I289" i="5"/>
  <c r="P289" i="5" s="1"/>
  <c r="U290" i="5"/>
  <c r="V290" i="5" s="1"/>
  <c r="H290" i="5"/>
  <c r="I290" i="5"/>
  <c r="P290" i="5" s="1"/>
  <c r="U291" i="5"/>
  <c r="V291" i="5" s="1"/>
  <c r="H291" i="5"/>
  <c r="I291" i="5"/>
  <c r="P291" i="5" s="1"/>
  <c r="U292" i="5"/>
  <c r="V292" i="5" s="1"/>
  <c r="H292" i="5"/>
  <c r="I292" i="5"/>
  <c r="P292" i="5" s="1"/>
  <c r="U293" i="5"/>
  <c r="V293" i="5" s="1"/>
  <c r="H293" i="5"/>
  <c r="I293" i="5"/>
  <c r="P293" i="5" s="1"/>
  <c r="U294" i="5"/>
  <c r="V294" i="5" s="1"/>
  <c r="H294" i="5"/>
  <c r="I294" i="5"/>
  <c r="P294" i="5" s="1"/>
  <c r="U295" i="5"/>
  <c r="V295" i="5" s="1"/>
  <c r="H295" i="5"/>
  <c r="I295" i="5"/>
  <c r="P295" i="5" s="1"/>
  <c r="U296" i="5"/>
  <c r="V296" i="5" s="1"/>
  <c r="H296" i="5"/>
  <c r="I296" i="5"/>
  <c r="P296" i="5" s="1"/>
  <c r="U297" i="5"/>
  <c r="V297" i="5" s="1"/>
  <c r="H297" i="5"/>
  <c r="I297" i="5"/>
  <c r="P297" i="5" s="1"/>
  <c r="U298" i="5"/>
  <c r="V298" i="5" s="1"/>
  <c r="H298" i="5"/>
  <c r="I298" i="5"/>
  <c r="P298" i="5" s="1"/>
  <c r="U299" i="5"/>
  <c r="V299" i="5" s="1"/>
  <c r="H299" i="5"/>
  <c r="I299" i="5"/>
  <c r="P299" i="5" s="1"/>
  <c r="U300" i="5"/>
  <c r="V300" i="5" s="1"/>
  <c r="H300" i="5"/>
  <c r="I300" i="5"/>
  <c r="P300" i="5" s="1"/>
  <c r="U6" i="5"/>
  <c r="V6" i="5" s="1"/>
  <c r="U12" i="5"/>
  <c r="V12" i="5" s="1"/>
  <c r="U11" i="5"/>
  <c r="V11" i="5" s="1"/>
  <c r="U13" i="5"/>
  <c r="V13" i="5" s="1"/>
  <c r="U19" i="5"/>
  <c r="V19" i="5" s="1"/>
  <c r="I14" i="5"/>
  <c r="P14" i="5" s="1"/>
  <c r="H14" i="5"/>
  <c r="O209" i="5"/>
  <c r="P128" i="5"/>
  <c r="O211" i="5"/>
  <c r="O129" i="5"/>
  <c r="O21" i="5"/>
  <c r="O97" i="5"/>
  <c r="O98" i="5"/>
  <c r="O207" i="5"/>
  <c r="O214" i="5"/>
  <c r="Q221" i="5"/>
  <c r="O228" i="5"/>
  <c r="O213" i="5"/>
  <c r="Q212" i="5"/>
  <c r="P206" i="5"/>
  <c r="O217" i="5"/>
  <c r="O218" i="5"/>
  <c r="O26" i="5"/>
  <c r="O17" i="5"/>
  <c r="O18" i="5"/>
  <c r="O16" i="5"/>
  <c r="P92" i="5"/>
  <c r="O169" i="5"/>
  <c r="O4" i="5"/>
  <c r="O7" i="5"/>
  <c r="O8" i="5"/>
  <c r="O9" i="5"/>
  <c r="O10" i="5"/>
  <c r="O14" i="5"/>
  <c r="O15" i="5"/>
  <c r="P39" i="5"/>
  <c r="P43" i="5"/>
  <c r="P47" i="5"/>
  <c r="P51" i="5"/>
  <c r="P55" i="5"/>
  <c r="P59" i="5"/>
  <c r="P63" i="5"/>
  <c r="P67" i="5"/>
  <c r="P71" i="5"/>
  <c r="P75" i="5"/>
  <c r="P79" i="5"/>
  <c r="P86" i="5"/>
  <c r="P96" i="5"/>
  <c r="Q99" i="5"/>
  <c r="P36" i="5"/>
  <c r="P61" i="5"/>
  <c r="P73" i="5"/>
  <c r="P81" i="5"/>
  <c r="Q85" i="5"/>
  <c r="Q95" i="5"/>
  <c r="O164" i="5"/>
  <c r="P38" i="5"/>
  <c r="P42" i="5"/>
  <c r="P46" i="5"/>
  <c r="P50" i="5"/>
  <c r="P54" i="5"/>
  <c r="P58" i="5"/>
  <c r="P62" i="5"/>
  <c r="P66" i="5"/>
  <c r="P70" i="5"/>
  <c r="P74" i="5"/>
  <c r="P78" i="5"/>
  <c r="P82" i="5"/>
  <c r="Q89" i="5"/>
  <c r="P102" i="5"/>
  <c r="P110" i="5"/>
  <c r="P118" i="5"/>
  <c r="O148" i="5"/>
  <c r="P37" i="5"/>
  <c r="P41" i="5"/>
  <c r="P45" i="5"/>
  <c r="P49" i="5"/>
  <c r="P53" i="5"/>
  <c r="P57" i="5"/>
  <c r="P65" i="5"/>
  <c r="P69" i="5"/>
  <c r="P77" i="5"/>
  <c r="P100" i="5"/>
  <c r="O5" i="5"/>
  <c r="P40" i="5"/>
  <c r="P44" i="5"/>
  <c r="P48" i="5"/>
  <c r="P52" i="5"/>
  <c r="P56" i="5"/>
  <c r="P60" i="5"/>
  <c r="P64" i="5"/>
  <c r="P68" i="5"/>
  <c r="P72" i="5"/>
  <c r="P76" i="5"/>
  <c r="P80" i="5"/>
  <c r="P90" i="5"/>
  <c r="P106" i="5"/>
  <c r="P114" i="5"/>
  <c r="P104" i="5"/>
  <c r="P108" i="5"/>
  <c r="P112" i="5"/>
  <c r="P116" i="5"/>
  <c r="P120" i="5"/>
  <c r="O140" i="5"/>
  <c r="O156" i="5"/>
  <c r="P83" i="5"/>
  <c r="P87" i="5"/>
  <c r="P103" i="5"/>
  <c r="P107" i="5"/>
  <c r="P111" i="5"/>
  <c r="P115" i="5"/>
  <c r="P119" i="5"/>
  <c r="O123" i="5"/>
  <c r="O131" i="5"/>
  <c r="O152" i="5"/>
  <c r="P101" i="5"/>
  <c r="P105" i="5"/>
  <c r="P109" i="5"/>
  <c r="P113" i="5"/>
  <c r="P117" i="5"/>
  <c r="P121" i="5"/>
  <c r="O127" i="5"/>
  <c r="O135" i="5"/>
  <c r="O144" i="5"/>
  <c r="O160" i="5"/>
  <c r="Q175" i="5"/>
  <c r="Q183" i="5"/>
  <c r="O141" i="5"/>
  <c r="O145" i="5"/>
  <c r="O149" i="5"/>
  <c r="O153" i="5"/>
  <c r="O157" i="5"/>
  <c r="O161" i="5"/>
  <c r="O165" i="5"/>
  <c r="O177" i="5"/>
  <c r="O185" i="5"/>
  <c r="O137" i="5"/>
  <c r="O139" i="5"/>
  <c r="O143" i="5"/>
  <c r="O147" i="5"/>
  <c r="O151" i="5"/>
  <c r="O155" i="5"/>
  <c r="O159" i="5"/>
  <c r="O163" i="5"/>
  <c r="O173" i="5"/>
  <c r="O181" i="5"/>
  <c r="O138" i="5"/>
  <c r="O142" i="5"/>
  <c r="O146" i="5"/>
  <c r="O150" i="5"/>
  <c r="O154" i="5"/>
  <c r="O158" i="5"/>
  <c r="O162" i="5"/>
  <c r="Q232" i="5"/>
  <c r="P220" i="5"/>
  <c r="Q223" i="5"/>
  <c r="P224" i="5"/>
  <c r="O174" i="5"/>
  <c r="O178" i="5"/>
  <c r="O182" i="5"/>
  <c r="Q219" i="5"/>
  <c r="O241" i="5"/>
  <c r="O243" i="5"/>
  <c r="O242" i="5"/>
  <c r="P240" i="5"/>
  <c r="O244" i="5"/>
  <c r="O245" i="5"/>
  <c r="O246" i="5"/>
  <c r="O247" i="5"/>
  <c r="O248" i="5"/>
  <c r="O249" i="5"/>
  <c r="O250" i="5"/>
  <c r="O251" i="5"/>
  <c r="O252" i="5"/>
  <c r="O253" i="5"/>
  <c r="O254" i="5"/>
  <c r="O255" i="5"/>
  <c r="O256" i="5"/>
  <c r="O257" i="5"/>
  <c r="O258" i="5"/>
  <c r="O259" i="5"/>
  <c r="O260" i="5"/>
  <c r="O261" i="5"/>
  <c r="O273" i="5"/>
  <c r="O262" i="5"/>
  <c r="O263" i="5"/>
  <c r="O264" i="5"/>
  <c r="O265" i="5"/>
  <c r="O266" i="5"/>
  <c r="O267" i="5"/>
  <c r="O268" i="5"/>
  <c r="O269" i="5"/>
  <c r="O270" i="5"/>
  <c r="O271" i="5"/>
  <c r="O272" i="5"/>
  <c r="O274" i="5"/>
  <c r="O287" i="5"/>
  <c r="O289" i="5"/>
  <c r="O275" i="5"/>
  <c r="O276" i="5"/>
  <c r="O277" i="5"/>
  <c r="O278" i="5"/>
  <c r="O279" i="5"/>
  <c r="O281" i="5"/>
  <c r="O282" i="5"/>
  <c r="O283" i="5"/>
  <c r="O284" i="5"/>
  <c r="O285" i="5"/>
  <c r="O286" i="5"/>
  <c r="O288" i="5"/>
  <c r="O290" i="5"/>
  <c r="O291" i="5"/>
  <c r="O292" i="5"/>
  <c r="O293" i="5"/>
  <c r="O294" i="5"/>
  <c r="O295" i="5"/>
  <c r="O296" i="5"/>
  <c r="O297" i="5"/>
  <c r="O298" i="5"/>
  <c r="O299" i="5"/>
  <c r="O300" i="5"/>
  <c r="U15" i="5" l="1"/>
  <c r="V15" i="5" s="1"/>
  <c r="U9" i="5"/>
  <c r="V9" i="5" s="1"/>
  <c r="U4" i="5"/>
  <c r="V4" i="5" s="1"/>
  <c r="U8" i="5"/>
  <c r="V8" i="5" s="1"/>
  <c r="U16" i="5"/>
  <c r="V16" i="5" s="1"/>
  <c r="U17" i="5"/>
  <c r="V17" i="5" s="1"/>
  <c r="U7" i="5"/>
  <c r="V7" i="5" s="1"/>
  <c r="U18" i="5"/>
  <c r="V18" i="5" s="1"/>
  <c r="U5" i="5"/>
  <c r="V5" i="5" s="1"/>
  <c r="U10" i="5"/>
  <c r="V10" i="5" s="1"/>
  <c r="U14" i="5"/>
  <c r="V14" i="5" s="1"/>
  <c r="A3" i="5"/>
  <c r="B3" i="5"/>
  <c r="Q3" i="5"/>
  <c r="R3" i="5"/>
  <c r="L3" i="5"/>
  <c r="S3" i="5" s="1"/>
  <c r="T3" i="5"/>
  <c r="H3" i="5" l="1"/>
  <c r="O3" i="5" s="1"/>
  <c r="I3" i="5"/>
  <c r="P3" i="5" s="1"/>
  <c r="S302" i="5"/>
  <c r="T302" i="5"/>
  <c r="G4" i="3" s="1"/>
  <c r="U3" i="5" l="1"/>
  <c r="V3" i="5" s="1"/>
  <c r="T306" i="5"/>
  <c r="T312" i="5" s="1"/>
  <c r="G8" i="3" s="1"/>
  <c r="T305" i="5"/>
  <c r="T311" i="5" s="1"/>
  <c r="G7" i="3" s="1"/>
  <c r="T303" i="5"/>
  <c r="T309" i="5" s="1"/>
  <c r="G5" i="3" s="1"/>
  <c r="T304" i="5"/>
  <c r="T310" i="5" s="1"/>
  <c r="G6" i="3" s="1"/>
  <c r="T308" i="5"/>
  <c r="T314" i="5" s="1"/>
  <c r="T307" i="5"/>
  <c r="T313" i="5" s="1"/>
  <c r="G9" i="3" s="1"/>
  <c r="S308" i="5"/>
  <c r="S314" i="5" s="1"/>
  <c r="S303" i="5"/>
  <c r="S309" i="5" s="1"/>
  <c r="F5" i="3" s="1"/>
  <c r="S307" i="5"/>
  <c r="S313" i="5" s="1"/>
  <c r="F9" i="3" s="1"/>
  <c r="S306" i="5"/>
  <c r="S312" i="5" s="1"/>
  <c r="F8" i="3" s="1"/>
  <c r="F4" i="3"/>
  <c r="S305" i="5"/>
  <c r="S311" i="5" s="1"/>
  <c r="F7" i="3" s="1"/>
  <c r="Q302" i="5"/>
  <c r="Q305" i="5" s="1"/>
  <c r="Q311" i="5" s="1"/>
  <c r="D7" i="3" s="1"/>
  <c r="S304" i="5"/>
  <c r="S310" i="5" s="1"/>
  <c r="F6" i="3" s="1"/>
  <c r="R302" i="5"/>
  <c r="R307" i="5" s="1"/>
  <c r="R313" i="5" s="1"/>
  <c r="E9" i="3" s="1"/>
  <c r="P302" i="5"/>
  <c r="P305" i="5" s="1"/>
  <c r="P311" i="5" s="1"/>
  <c r="C7" i="3" s="1"/>
  <c r="O302" i="5"/>
  <c r="Q304" i="5" l="1"/>
  <c r="Q310" i="5" s="1"/>
  <c r="D6" i="3" s="1"/>
  <c r="D4" i="3"/>
  <c r="Q307" i="5"/>
  <c r="Q313" i="5" s="1"/>
  <c r="D9" i="3" s="1"/>
  <c r="Q303" i="5"/>
  <c r="Q309" i="5" s="1"/>
  <c r="D5" i="3" s="1"/>
  <c r="P304" i="5"/>
  <c r="P310" i="5" s="1"/>
  <c r="C6" i="3" s="1"/>
  <c r="Q308" i="5"/>
  <c r="Q314" i="5" s="1"/>
  <c r="P303" i="5"/>
  <c r="P309" i="5" s="1"/>
  <c r="C5" i="3" s="1"/>
  <c r="Q306" i="5"/>
  <c r="Q312" i="5" s="1"/>
  <c r="D8" i="3" s="1"/>
  <c r="C4" i="3"/>
  <c r="P308" i="5"/>
  <c r="P314" i="5" s="1"/>
  <c r="R305" i="5"/>
  <c r="R311" i="5" s="1"/>
  <c r="E7" i="3" s="1"/>
  <c r="P306" i="5"/>
  <c r="P312" i="5" s="1"/>
  <c r="C8" i="3" s="1"/>
  <c r="E4" i="3"/>
  <c r="U302" i="5"/>
  <c r="U304" i="5" s="1"/>
  <c r="U310" i="5" s="1"/>
  <c r="H6" i="3" s="1"/>
  <c r="R308" i="5"/>
  <c r="R314" i="5" s="1"/>
  <c r="P307" i="5"/>
  <c r="P313" i="5" s="1"/>
  <c r="C9" i="3" s="1"/>
  <c r="R306" i="5"/>
  <c r="R312" i="5" s="1"/>
  <c r="E8" i="3" s="1"/>
  <c r="R304" i="5"/>
  <c r="R310" i="5" s="1"/>
  <c r="E6" i="3" s="1"/>
  <c r="R303" i="5"/>
  <c r="R309" i="5" s="1"/>
  <c r="E5" i="3" s="1"/>
  <c r="B4" i="3"/>
  <c r="O308" i="5"/>
  <c r="O314" i="5" s="1"/>
  <c r="O306" i="5"/>
  <c r="O312" i="5" s="1"/>
  <c r="B8" i="3" s="1"/>
  <c r="O304" i="5"/>
  <c r="O310" i="5" s="1"/>
  <c r="B6" i="3" s="1"/>
  <c r="O307" i="5"/>
  <c r="O313" i="5" s="1"/>
  <c r="B9" i="3" s="1"/>
  <c r="O305" i="5"/>
  <c r="O311" i="5" s="1"/>
  <c r="B7" i="3" s="1"/>
  <c r="O303" i="5"/>
  <c r="O309" i="5" s="1"/>
  <c r="B5" i="3" s="1"/>
  <c r="U308" i="5" l="1"/>
  <c r="U314" i="5" s="1"/>
  <c r="U306" i="5"/>
  <c r="U312" i="5" s="1"/>
  <c r="H8" i="3" s="1"/>
  <c r="U305" i="5"/>
  <c r="U311" i="5" s="1"/>
  <c r="H7" i="3" s="1"/>
  <c r="U303" i="5"/>
  <c r="U309" i="5" s="1"/>
  <c r="H5" i="3" s="1"/>
  <c r="H4" i="3"/>
  <c r="U307" i="5"/>
  <c r="U313" i="5" s="1"/>
  <c r="H9" i="3" s="1"/>
</calcChain>
</file>

<file path=xl/comments1.xml><?xml version="1.0" encoding="utf-8"?>
<comments xmlns="http://schemas.openxmlformats.org/spreadsheetml/2006/main">
  <authors>
    <author>Mario Bérubé DGSÉE</author>
  </authors>
  <commentList>
    <comment ref="B2" authorId="0" shapeId="0">
      <text>
        <r>
          <rPr>
            <b/>
            <sz val="9"/>
            <color indexed="81"/>
            <rFont val="Tahoma"/>
            <family val="2"/>
          </rPr>
          <t>CF ou FEC</t>
        </r>
        <r>
          <rPr>
            <sz val="9"/>
            <color indexed="81"/>
            <rFont val="Tahoma"/>
            <family val="2"/>
          </rPr>
          <t xml:space="preserve">
</t>
        </r>
      </text>
    </comment>
    <comment ref="C2" authorId="0" shapeId="0">
      <text>
        <r>
          <rPr>
            <b/>
            <sz val="9"/>
            <color indexed="81"/>
            <rFont val="Tahoma"/>
            <family val="2"/>
          </rPr>
          <t>CHLA ou CHLAA</t>
        </r>
        <r>
          <rPr>
            <sz val="9"/>
            <color indexed="81"/>
            <rFont val="Tahoma"/>
            <family val="2"/>
          </rPr>
          <t xml:space="preserve">
</t>
        </r>
      </text>
    </comment>
    <comment ref="D2" authorId="0" shapeId="0">
      <text>
        <r>
          <rPr>
            <b/>
            <sz val="9"/>
            <color indexed="81"/>
            <rFont val="Tahoma"/>
            <family val="2"/>
          </rPr>
          <t>NH3</t>
        </r>
        <r>
          <rPr>
            <sz val="9"/>
            <color indexed="81"/>
            <rFont val="Tahoma"/>
            <family val="2"/>
          </rPr>
          <t xml:space="preserve">
</t>
        </r>
      </text>
    </comment>
    <comment ref="E2" authorId="0" shapeId="0">
      <text>
        <r>
          <rPr>
            <b/>
            <sz val="9"/>
            <color indexed="81"/>
            <rFont val="Tahoma"/>
            <family val="2"/>
          </rPr>
          <t>NOX</t>
        </r>
        <r>
          <rPr>
            <sz val="9"/>
            <color indexed="81"/>
            <rFont val="Tahoma"/>
            <family val="2"/>
          </rPr>
          <t xml:space="preserve">
</t>
        </r>
      </text>
    </comment>
    <comment ref="F2" authorId="0" shapeId="0">
      <text>
        <r>
          <rPr>
            <b/>
            <sz val="9"/>
            <color indexed="81"/>
            <rFont val="Tahoma"/>
            <family val="2"/>
          </rPr>
          <t>PTOT ou PTPER</t>
        </r>
        <r>
          <rPr>
            <sz val="9"/>
            <color indexed="81"/>
            <rFont val="Tahoma"/>
            <family val="2"/>
          </rPr>
          <t xml:space="preserve">
</t>
        </r>
      </text>
    </comment>
    <comment ref="G2" authorId="0" shapeId="0">
      <text>
        <r>
          <rPr>
            <b/>
            <sz val="9"/>
            <color indexed="81"/>
            <rFont val="Tahoma"/>
            <family val="2"/>
          </rPr>
          <t>MES ou SS ou RNF</t>
        </r>
        <r>
          <rPr>
            <sz val="9"/>
            <color indexed="81"/>
            <rFont val="Tahoma"/>
            <family val="2"/>
          </rPr>
          <t xml:space="preserve">
</t>
        </r>
      </text>
    </comment>
  </commentList>
</comments>
</file>

<file path=xl/comments2.xml><?xml version="1.0" encoding="utf-8"?>
<comments xmlns="http://schemas.openxmlformats.org/spreadsheetml/2006/main">
  <authors>
    <author>Mario Bérubé</author>
  </authors>
  <commentList>
    <comment ref="A1" authorId="0" shapeId="0">
      <text>
        <r>
          <rPr>
            <b/>
            <sz val="8"/>
            <color indexed="81"/>
            <rFont val="Tahoma"/>
            <family val="2"/>
          </rPr>
          <t>Validation des plages de valeurs pour le calcul de l'indice.</t>
        </r>
      </text>
    </comment>
    <comment ref="H1" authorId="0" shapeId="0">
      <text>
        <r>
          <rPr>
            <b/>
            <sz val="8"/>
            <color indexed="81"/>
            <rFont val="Tahoma"/>
            <family val="2"/>
          </rPr>
          <t>Calcul des indices selon les équations des courbes</t>
        </r>
        <r>
          <rPr>
            <sz val="8"/>
            <color indexed="81"/>
            <rFont val="Tahoma"/>
            <family val="2"/>
          </rPr>
          <t xml:space="preserve">
</t>
        </r>
      </text>
    </comment>
    <comment ref="O1" authorId="0" shapeId="0">
      <text>
        <r>
          <rPr>
            <b/>
            <sz val="8"/>
            <color indexed="81"/>
            <rFont val="Tahoma"/>
            <family val="2"/>
          </rPr>
          <t>Validation des fonctions mathématiques tronquées</t>
        </r>
      </text>
    </comment>
    <comment ref="U2" authorId="0" shapeId="0">
      <text>
        <r>
          <rPr>
            <b/>
            <sz val="8"/>
            <color indexed="81"/>
            <rFont val="Tahoma"/>
            <family val="2"/>
          </rPr>
          <t>IQBP de l'échantillon. Correspond au sous-indice le plus petit de la ligne.</t>
        </r>
      </text>
    </comment>
    <comment ref="V2" authorId="0" shapeId="0">
      <text>
        <r>
          <rPr>
            <b/>
            <sz val="8"/>
            <color indexed="81"/>
            <rFont val="Tahoma"/>
            <family val="2"/>
          </rPr>
          <t>Variable déclassante de l'échantillon</t>
        </r>
      </text>
    </comment>
    <comment ref="O309" authorId="0" shapeId="0">
      <text>
        <r>
          <rPr>
            <sz val="8"/>
            <color indexed="81"/>
            <rFont val="Tahoma"/>
            <family val="2"/>
          </rPr>
          <t xml:space="preserve">Cette transformation est l'équivalent de la fonction CInt en langage VBA Access.
</t>
        </r>
      </text>
    </comment>
  </commentList>
</comments>
</file>

<file path=xl/sharedStrings.xml><?xml version="1.0" encoding="utf-8"?>
<sst xmlns="http://schemas.openxmlformats.org/spreadsheetml/2006/main" count="84" uniqueCount="51">
  <si>
    <t>Direction générale du suivi de l'état de l'environnement</t>
  </si>
  <si>
    <t>Ministère de l'Environnement et de la Lutte contre les changements climatiques</t>
  </si>
  <si>
    <t>Édifice Marie-Guyart, 7e étage</t>
  </si>
  <si>
    <t>675, boulevard René-Lévesque Est</t>
  </si>
  <si>
    <t>Québec (Québec) G1R 5V7</t>
  </si>
  <si>
    <t>Canada</t>
  </si>
  <si>
    <t>DONNÉES BRUTES</t>
  </si>
  <si>
    <t>Nombre minimal de paramètres requis:</t>
  </si>
  <si>
    <t>Coliformes fécaux (UFC/100 ml)</t>
  </si>
  <si>
    <t>Chlorophylle A active (µg/l)</t>
  </si>
  <si>
    <t>Azote ammoniacal (mg/l)</t>
  </si>
  <si>
    <t>Nitrites et nitrates (mg/l)</t>
  </si>
  <si>
    <t>Phosphore total (mg/l)</t>
  </si>
  <si>
    <t>Matières/solides en suspension (mg/l)</t>
  </si>
  <si>
    <t>Attention : les données sous cette ligne ne seront pas prises en compte.</t>
  </si>
  <si>
    <t>DONNÉES BRUTES BORNÉES</t>
  </si>
  <si>
    <t>SOUS-INDICES</t>
  </si>
  <si>
    <t>SOUS-INDICES TRONQUÉS</t>
  </si>
  <si>
    <t>CF</t>
  </si>
  <si>
    <t>CHLA-A</t>
  </si>
  <si>
    <t>NH3</t>
  </si>
  <si>
    <t>NOX</t>
  </si>
  <si>
    <t>PTOT</t>
  </si>
  <si>
    <t>MES</t>
  </si>
  <si>
    <t>IQBP</t>
  </si>
  <si>
    <t>VDEC</t>
  </si>
  <si>
    <t>*** Dernière ligne de données ci-dessus ***</t>
  </si>
  <si>
    <t>N</t>
  </si>
  <si>
    <t>MIN</t>
  </si>
  <si>
    <t>Q1</t>
  </si>
  <si>
    <t>MÉD</t>
  </si>
  <si>
    <t>Q3</t>
  </si>
  <si>
    <t>MAX</t>
  </si>
  <si>
    <t>MOY</t>
  </si>
  <si>
    <t>Vous pouvez inscrire un titre ici pour fin d'impression.</t>
  </si>
  <si>
    <t>I_MIN</t>
  </si>
  <si>
    <t>I_Q1</t>
  </si>
  <si>
    <t>I_MÉDIAN</t>
  </si>
  <si>
    <t>I_Q3</t>
  </si>
  <si>
    <t>I_MAX</t>
  </si>
  <si>
    <t>bqma@environnement.gouv.qc.ca</t>
  </si>
  <si>
    <t>Il est possible que certaines valeurs de centiles 25 et 75 calculées dans le présent chiffrier ne correspondent pas avec celles calculées dans un autre logiciel. Cela est dû au fait qu'il existe différents algorithmes de calcul en ce qui concerne les interquartiles autres que la médiane.</t>
  </si>
  <si>
    <t>Instructions à suivre pour calculer l'Indice de la qualité bactériologique et physicochimique de l'eau basé sur cinq (IQBP5) ou six (IQBP6) paramètres (MELCC, 2022)</t>
  </si>
  <si>
    <t>Saisissez les résultats d'analyse dans la feuille « Données brutes » manuellement ou en les copiant-collant. La feuille « Résultats » s'actualisera au fur et à mesure. Les données brutes déjà affichées doivent être effacées; elles ne servent qu'à titre d'exemple. Les valeurs doivent être saisies dans les mêmes unités de mesure que celles indiquées. L'outil est conçu pour traiter un site/station à la fois.</t>
  </si>
  <si>
    <t>Pour toute mesure située sous le seuil de détection, divisez la valeur par deux avant de l'inscrire dans le chiffrier. Par exemple, la valeur &lt; 0,04 deviendra 0,02. Portez attention au séparateur de décimales afin d'éviter qu'une valeur numérique soit reconnue comme du texte; cela dépend de la configuration de votre ordinateur et de votre chiffrier.</t>
  </si>
  <si>
    <t>Pour toute question ou commentaire, écrivez à :</t>
  </si>
  <si>
    <t>Remerciements à Mario Bérubé, M.Sc. biol., pour l'élaboration et le peaufinage du présent chiffrier.</t>
  </si>
  <si>
    <t>Les lignes 21 à 298 ci-dessus sont masquées, pour qu'on puisse voir la partie ci-contre à droite, qui sert de source de données au graphique de la feuille «Résultats».</t>
  </si>
  <si>
    <t>L'indice prend en compte un minimum de paramètres physicochimiques: cinq pour le fleuve et six pour tout autre cours d'eau. Vous devez vous référer au guide d'interprétation de l'IQBP (MELCC, 2022) pour connaître les conditions à respecter avant de compiler une valeur d'IQBP.</t>
  </si>
  <si>
    <t>Référence: Guide d'interprétation de l'indice de qualité bactériologique et physicochimique, MELCC, 2022.</t>
  </si>
  <si>
    <t>https://www.environnement.gouv.qc.ca/eau/eco_aqua/suivi_mil-aqua/guide-interpretation-indice-qualite-bacteriologique-physicochimique-eau.pdf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</si>
</sst>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0000000000000000000000000"/>
    <numFmt numFmtId="166" formatCode="0.000"/>
  </numFmts>
  <fonts count="25" x14ac:knownFonts="1">
    <font>
      <sz val="10"/>
      <name val="Arial"/>
    </font>
    <font>
      <sz val="10"/>
      <name val="Arial"/>
      <family val="2"/>
    </font>
    <font>
      <sz val="10"/>
      <color indexed="8"/>
      <name val="Arial"/>
      <family val="2"/>
    </font>
    <font>
      <sz val="8"/>
      <name val="Arial"/>
      <family val="2"/>
    </font>
    <font>
      <sz val="10"/>
      <color indexed="9"/>
      <name val="Arial"/>
      <family val="2"/>
    </font>
    <font>
      <sz val="10"/>
      <name val="MS Sans Serif"/>
    </font>
    <font>
      <b/>
      <sz val="12"/>
      <name val="Arial"/>
      <family val="2"/>
    </font>
    <font>
      <u/>
      <sz val="10"/>
      <color indexed="12"/>
      <name val="Arial"/>
      <family val="2"/>
    </font>
    <font>
      <sz val="12"/>
      <name val="Arial"/>
      <family val="2"/>
    </font>
    <font>
      <sz val="8"/>
      <color indexed="81"/>
      <name val="Tahoma"/>
      <family val="2"/>
    </font>
    <font>
      <b/>
      <sz val="8"/>
      <color indexed="81"/>
      <name val="Tahoma"/>
      <family val="2"/>
    </font>
    <font>
      <sz val="12"/>
      <color indexed="9"/>
      <name val="Arial"/>
      <family val="2"/>
    </font>
    <font>
      <b/>
      <sz val="12"/>
      <color theme="4" tint="0.39997558519241921"/>
      <name val="Arial"/>
      <family val="2"/>
    </font>
    <font>
      <sz val="10"/>
      <color theme="0"/>
      <name val="Arial"/>
      <family val="2"/>
    </font>
    <font>
      <b/>
      <sz val="10"/>
      <color theme="0"/>
      <name val="Arial"/>
      <family val="2"/>
    </font>
    <font>
      <sz val="9"/>
      <color indexed="81"/>
      <name val="Tahoma"/>
      <family val="2"/>
    </font>
    <font>
      <b/>
      <sz val="9"/>
      <color indexed="81"/>
      <name val="Tahoma"/>
      <family val="2"/>
    </font>
    <font>
      <b/>
      <sz val="12"/>
      <color theme="0"/>
      <name val="Arial"/>
      <family val="2"/>
    </font>
    <font>
      <b/>
      <sz val="10"/>
      <color rgb="FFFF0000"/>
      <name val="Arial"/>
      <family val="2"/>
    </font>
    <font>
      <b/>
      <sz val="10"/>
      <name val="Arial"/>
      <family val="2"/>
    </font>
    <font>
      <b/>
      <sz val="22"/>
      <name val="Arial"/>
      <family val="2"/>
    </font>
    <font>
      <sz val="10"/>
      <color rgb="FFFF0000"/>
      <name val="Arial"/>
      <family val="2"/>
    </font>
    <font>
      <b/>
      <u/>
      <sz val="12"/>
      <color indexed="12"/>
      <name val="Arial"/>
      <family val="2"/>
    </font>
    <font>
      <sz val="12"/>
      <color rgb="FF000000"/>
      <name val="Arial"/>
      <family val="2"/>
    </font>
    <font>
      <b/>
      <u/>
      <sz val="10"/>
      <color indexed="12"/>
      <name val="Arial"/>
      <family val="2"/>
    </font>
  </fonts>
  <fills count="8">
    <fill>
      <patternFill patternType="none"/>
    </fill>
    <fill>
      <patternFill patternType="gray125"/>
    </fill>
    <fill>
      <patternFill patternType="solid">
        <fgColor indexed="8"/>
        <bgColor indexed="64"/>
      </patternFill>
    </fill>
    <fill>
      <patternFill patternType="solid">
        <fgColor theme="2"/>
        <bgColor indexed="64"/>
      </patternFill>
    </fill>
    <fill>
      <patternFill patternType="solid">
        <fgColor theme="8" tint="0.79998168889431442"/>
        <bgColor indexed="64"/>
      </patternFill>
    </fill>
    <fill>
      <patternFill patternType="solid">
        <fgColor theme="8"/>
        <bgColor indexed="0"/>
      </patternFill>
    </fill>
    <fill>
      <patternFill patternType="solid">
        <fgColor theme="8"/>
        <bgColor indexed="64"/>
      </patternFill>
    </fill>
    <fill>
      <patternFill patternType="solid">
        <fgColor theme="0"/>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bottom style="thin">
        <color indexed="8"/>
      </bottom>
      <diagonal/>
    </border>
    <border>
      <left style="medium">
        <color theme="1"/>
      </left>
      <right style="medium">
        <color theme="1"/>
      </right>
      <top style="medium">
        <color theme="1"/>
      </top>
      <bottom style="medium">
        <color theme="1"/>
      </bottom>
      <diagonal/>
    </border>
  </borders>
  <cellStyleXfs count="4">
    <xf numFmtId="0" fontId="0" fillId="0" borderId="0"/>
    <xf numFmtId="0" fontId="7" fillId="0" borderId="0" applyNumberFormat="0" applyFill="0" applyBorder="0" applyAlignment="0" applyProtection="0">
      <alignment vertical="top"/>
      <protection locked="0"/>
    </xf>
    <xf numFmtId="0" fontId="5" fillId="0" borderId="0"/>
    <xf numFmtId="0" fontId="2" fillId="0" borderId="0"/>
  </cellStyleXfs>
  <cellXfs count="66">
    <xf numFmtId="0" fontId="0" fillId="0" borderId="0" xfId="0"/>
    <xf numFmtId="0" fontId="0" fillId="0" borderId="0" xfId="0" applyAlignment="1">
      <alignment horizontal="center"/>
    </xf>
    <xf numFmtId="1" fontId="0" fillId="0" borderId="0" xfId="0" applyNumberFormat="1"/>
    <xf numFmtId="1" fontId="4" fillId="0" borderId="0" xfId="0" applyNumberFormat="1" applyFont="1"/>
    <xf numFmtId="2" fontId="0" fillId="0" borderId="0" xfId="0" applyNumberFormat="1"/>
    <xf numFmtId="0" fontId="8" fillId="0" borderId="0" xfId="0" applyFont="1"/>
    <xf numFmtId="0" fontId="8" fillId="0" borderId="0" xfId="0" applyFont="1" applyAlignment="1">
      <alignment horizontal="left"/>
    </xf>
    <xf numFmtId="0" fontId="6" fillId="0" borderId="0" xfId="0" applyFont="1" applyAlignment="1">
      <alignment horizontal="left"/>
    </xf>
    <xf numFmtId="0" fontId="1" fillId="0" borderId="0" xfId="0" applyFont="1"/>
    <xf numFmtId="0" fontId="0" fillId="3" borderId="0" xfId="0" applyFill="1"/>
    <xf numFmtId="1" fontId="11" fillId="2" borderId="0" xfId="0" applyNumberFormat="1" applyFont="1" applyFill="1" applyAlignment="1">
      <alignment horizontal="right"/>
    </xf>
    <xf numFmtId="0" fontId="11" fillId="2" borderId="0" xfId="0" applyFont="1" applyFill="1" applyAlignment="1">
      <alignment horizontal="center"/>
    </xf>
    <xf numFmtId="1" fontId="11" fillId="2" borderId="0" xfId="0" applyNumberFormat="1" applyFont="1" applyFill="1" applyAlignment="1">
      <alignment horizontal="center"/>
    </xf>
    <xf numFmtId="0" fontId="12" fillId="2" borderId="0" xfId="0" applyFont="1" applyFill="1" applyAlignment="1">
      <alignment horizontal="center"/>
    </xf>
    <xf numFmtId="0" fontId="12" fillId="2" borderId="0" xfId="0" applyFont="1" applyFill="1" applyAlignment="1">
      <alignment horizontal="right"/>
    </xf>
    <xf numFmtId="1" fontId="8" fillId="3" borderId="0" xfId="0" applyNumberFormat="1" applyFont="1" applyFill="1" applyAlignment="1">
      <alignment horizontal="center" vertical="center"/>
    </xf>
    <xf numFmtId="1" fontId="8" fillId="0" borderId="0" xfId="0" applyNumberFormat="1" applyFont="1" applyAlignment="1">
      <alignment horizontal="center" vertical="center"/>
    </xf>
    <xf numFmtId="1" fontId="12" fillId="3" borderId="0" xfId="0" applyNumberFormat="1" applyFont="1" applyFill="1" applyAlignment="1">
      <alignment horizontal="center" vertical="center"/>
    </xf>
    <xf numFmtId="1" fontId="12" fillId="0" borderId="0" xfId="0" applyNumberFormat="1" applyFont="1" applyAlignment="1">
      <alignment horizontal="center" vertical="center"/>
    </xf>
    <xf numFmtId="1" fontId="12" fillId="3" borderId="6" xfId="0" applyNumberFormat="1" applyFont="1" applyFill="1" applyBorder="1" applyAlignment="1">
      <alignment horizontal="center" vertical="center"/>
    </xf>
    <xf numFmtId="0" fontId="8" fillId="0" borderId="0" xfId="0" applyFont="1" applyAlignment="1">
      <alignment horizontal="left" wrapText="1"/>
    </xf>
    <xf numFmtId="0" fontId="13" fillId="5" borderId="1" xfId="3" applyFont="1" applyFill="1" applyBorder="1" applyAlignment="1">
      <alignment horizontal="center"/>
    </xf>
    <xf numFmtId="0" fontId="13" fillId="6" borderId="0" xfId="0" applyFont="1" applyFill="1"/>
    <xf numFmtId="1" fontId="13" fillId="6" borderId="0" xfId="0" applyNumberFormat="1" applyFont="1" applyFill="1"/>
    <xf numFmtId="0" fontId="4" fillId="6" borderId="0" xfId="0" applyFont="1" applyFill="1"/>
    <xf numFmtId="1" fontId="2" fillId="4" borderId="0" xfId="3" applyNumberFormat="1" applyFill="1" applyAlignment="1">
      <alignment horizontal="right" wrapText="1"/>
    </xf>
    <xf numFmtId="164" fontId="2" fillId="4" borderId="0" xfId="3" applyNumberFormat="1" applyFill="1" applyAlignment="1">
      <alignment horizontal="right" wrapText="1"/>
    </xf>
    <xf numFmtId="2" fontId="2" fillId="4" borderId="0" xfId="3" applyNumberFormat="1" applyFill="1" applyAlignment="1">
      <alignment horizontal="right" wrapText="1"/>
    </xf>
    <xf numFmtId="2" fontId="0" fillId="4" borderId="0" xfId="0" applyNumberFormat="1" applyFill="1"/>
    <xf numFmtId="1" fontId="0" fillId="4" borderId="0" xfId="0" applyNumberFormat="1" applyFill="1"/>
    <xf numFmtId="164" fontId="0" fillId="4" borderId="0" xfId="0" applyNumberFormat="1" applyFill="1" applyAlignment="1">
      <alignment horizontal="center"/>
    </xf>
    <xf numFmtId="166" fontId="2" fillId="4" borderId="0" xfId="3" applyNumberFormat="1" applyFill="1" applyAlignment="1">
      <alignment horizontal="right" wrapText="1"/>
    </xf>
    <xf numFmtId="0" fontId="0" fillId="0" borderId="3" xfId="0" applyBorder="1"/>
    <xf numFmtId="0" fontId="0" fillId="0" borderId="4" xfId="0" applyBorder="1"/>
    <xf numFmtId="0" fontId="19" fillId="0" borderId="0" xfId="0" applyFont="1"/>
    <xf numFmtId="0" fontId="14" fillId="5" borderId="0" xfId="3" applyFont="1" applyFill="1" applyAlignment="1">
      <alignment horizontal="center" vertical="center" wrapText="1"/>
    </xf>
    <xf numFmtId="0" fontId="20" fillId="0" borderId="0" xfId="0" applyFont="1" applyAlignment="1">
      <alignment horizontal="center" vertical="center"/>
    </xf>
    <xf numFmtId="0" fontId="2" fillId="0" borderId="4" xfId="3" applyBorder="1" applyAlignment="1">
      <alignment horizontal="right" wrapText="1"/>
    </xf>
    <xf numFmtId="0" fontId="18" fillId="0" borderId="0" xfId="0" applyFont="1"/>
    <xf numFmtId="165" fontId="0" fillId="0" borderId="0" xfId="0" applyNumberFormat="1"/>
    <xf numFmtId="0" fontId="8" fillId="0" borderId="0" xfId="0" applyFont="1" applyAlignment="1">
      <alignment horizontal="left"/>
    </xf>
    <xf numFmtId="1" fontId="1" fillId="0" borderId="0" xfId="2" quotePrefix="1" applyNumberFormat="1" applyFont="1" applyProtection="1">
      <protection locked="0"/>
    </xf>
    <xf numFmtId="2" fontId="1" fillId="0" borderId="0" xfId="2" quotePrefix="1" applyNumberFormat="1" applyFont="1" applyProtection="1">
      <protection locked="0"/>
    </xf>
    <xf numFmtId="166" fontId="1" fillId="0" borderId="0" xfId="2" quotePrefix="1" applyNumberFormat="1" applyFont="1" applyProtection="1">
      <protection locked="0"/>
    </xf>
    <xf numFmtId="164" fontId="1" fillId="0" borderId="0" xfId="2" quotePrefix="1" applyNumberFormat="1" applyFont="1" applyProtection="1">
      <protection locked="0"/>
    </xf>
    <xf numFmtId="0" fontId="8" fillId="7" borderId="0" xfId="0" applyFont="1" applyFill="1"/>
    <xf numFmtId="0" fontId="21" fillId="0" borderId="0" xfId="0" applyFont="1"/>
    <xf numFmtId="0" fontId="24" fillId="0" borderId="0" xfId="1" applyFont="1" applyAlignment="1" applyProtection="1">
      <alignment vertical="center"/>
    </xf>
    <xf numFmtId="0" fontId="17" fillId="6" borderId="0" xfId="0" applyFont="1" applyFill="1" applyAlignment="1">
      <alignment horizontal="center" wrapText="1"/>
    </xf>
    <xf numFmtId="0" fontId="23"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wrapText="1"/>
    </xf>
    <xf numFmtId="0" fontId="7" fillId="0" borderId="0" xfId="1" applyAlignment="1" applyProtection="1">
      <alignment horizontal="left"/>
    </xf>
    <xf numFmtId="0" fontId="7" fillId="0" borderId="0" xfId="1" applyAlignment="1" applyProtection="1"/>
    <xf numFmtId="0" fontId="8" fillId="0" borderId="0" xfId="0" applyFont="1" applyAlignment="1">
      <alignment horizontal="left"/>
    </xf>
    <xf numFmtId="0" fontId="22" fillId="0" borderId="0" xfId="1" applyFont="1" applyAlignment="1" applyProtection="1"/>
    <xf numFmtId="0" fontId="4" fillId="2" borderId="4" xfId="0" applyFont="1" applyFill="1" applyBorder="1" applyAlignment="1">
      <alignment horizontal="center"/>
    </xf>
    <xf numFmtId="0" fontId="4" fillId="2" borderId="0" xfId="0" applyFont="1" applyFill="1" applyAlignment="1">
      <alignment horizontal="center"/>
    </xf>
    <xf numFmtId="0" fontId="4" fillId="2" borderId="3" xfId="0" applyFont="1" applyFill="1" applyBorder="1" applyAlignment="1">
      <alignment horizontal="center"/>
    </xf>
    <xf numFmtId="0" fontId="1" fillId="0" borderId="2" xfId="0" applyFont="1" applyBorder="1" applyAlignment="1">
      <alignment horizontal="center"/>
    </xf>
    <xf numFmtId="0" fontId="0" fillId="0" borderId="2" xfId="0" applyBorder="1" applyAlignment="1">
      <alignment horizontal="center"/>
    </xf>
    <xf numFmtId="0" fontId="13" fillId="6" borderId="5" xfId="0" applyFont="1" applyFill="1" applyBorder="1" applyAlignment="1">
      <alignment horizontal="center"/>
    </xf>
    <xf numFmtId="0" fontId="1" fillId="0" borderId="0" xfId="0" applyFont="1" applyAlignment="1">
      <alignment horizontal="center" vertical="center" wrapText="1"/>
    </xf>
    <xf numFmtId="0" fontId="0" fillId="0" borderId="0" xfId="0" applyAlignment="1">
      <alignment horizontal="center" vertical="center" wrapText="1"/>
    </xf>
    <xf numFmtId="0" fontId="14" fillId="6" borderId="0" xfId="0" applyFont="1" applyFill="1" applyAlignment="1">
      <alignment horizontal="center"/>
    </xf>
    <xf numFmtId="0" fontId="17" fillId="6" borderId="0" xfId="0" applyFont="1" applyFill="1" applyAlignment="1" applyProtection="1">
      <alignment horizontal="center" vertical="center"/>
      <protection locked="0"/>
    </xf>
  </cellXfs>
  <cellStyles count="4">
    <cellStyle name="Lien hypertexte" xfId="1" builtinId="8"/>
    <cellStyle name="Normal" xfId="0" builtinId="0"/>
    <cellStyle name="Normal_DONNEES_TF" xfId="2"/>
    <cellStyle name="Normal_Feuil1" xfId="3"/>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7967810218031"/>
          <c:y val="5.2941277844052247E-2"/>
          <c:w val="0.87751425387133108"/>
          <c:h val="0.78039365118269599"/>
        </c:manualLayout>
      </c:layout>
      <c:lineChart>
        <c:grouping val="standard"/>
        <c:varyColors val="0"/>
        <c:ser>
          <c:idx val="0"/>
          <c:order val="1"/>
          <c:tx>
            <c:strRef>
              <c:f>Résultats!$A$6</c:f>
              <c:strCache>
                <c:ptCount val="1"/>
                <c:pt idx="0">
                  <c:v>I_Q1</c:v>
                </c:pt>
              </c:strCache>
            </c:strRef>
          </c:tx>
          <c:spPr>
            <a:ln w="19050">
              <a:noFill/>
            </a:ln>
          </c:spPr>
          <c:marker>
            <c:symbol val="none"/>
          </c:marker>
          <c:cat>
            <c:strRef>
              <c:f>Résultats!$B$3:$H$3</c:f>
              <c:strCache>
                <c:ptCount val="7"/>
                <c:pt idx="0">
                  <c:v>CF</c:v>
                </c:pt>
                <c:pt idx="1">
                  <c:v>CHLA-A</c:v>
                </c:pt>
                <c:pt idx="2">
                  <c:v>NH3</c:v>
                </c:pt>
                <c:pt idx="3">
                  <c:v>NOX</c:v>
                </c:pt>
                <c:pt idx="4">
                  <c:v>PTOT</c:v>
                </c:pt>
                <c:pt idx="5">
                  <c:v>MES</c:v>
                </c:pt>
                <c:pt idx="6">
                  <c:v>IQBP</c:v>
                </c:pt>
              </c:strCache>
            </c:strRef>
          </c:cat>
          <c:val>
            <c:numRef>
              <c:f>Résultats!$B$6:$H$6</c:f>
              <c:numCache>
                <c:formatCode>0</c:formatCode>
                <c:ptCount val="7"/>
                <c:pt idx="0">
                  <c:v>86</c:v>
                </c:pt>
                <c:pt idx="1">
                  <c:v>16</c:v>
                </c:pt>
                <c:pt idx="2">
                  <c:v>95</c:v>
                </c:pt>
                <c:pt idx="3">
                  <c:v>52</c:v>
                </c:pt>
                <c:pt idx="4">
                  <c:v>50</c:v>
                </c:pt>
                <c:pt idx="5">
                  <c:v>81</c:v>
                </c:pt>
                <c:pt idx="6">
                  <c:v>16</c:v>
                </c:pt>
              </c:numCache>
            </c:numRef>
          </c:val>
          <c:smooth val="0"/>
          <c:extLst xmlns:c16r2="http://schemas.microsoft.com/office/drawing/2015/06/chart">
            <c:ext xmlns:c16="http://schemas.microsoft.com/office/drawing/2014/chart" uri="{C3380CC4-5D6E-409C-BE32-E72D297353CC}">
              <c16:uniqueId val="{00000000-C155-4516-B35B-F29A8920EDAB}"/>
            </c:ext>
          </c:extLst>
        </c:ser>
        <c:ser>
          <c:idx val="1"/>
          <c:order val="2"/>
          <c:tx>
            <c:strRef>
              <c:f>Résultats!$A$5</c:f>
              <c:strCache>
                <c:ptCount val="1"/>
                <c:pt idx="0">
                  <c:v>I_MIN</c:v>
                </c:pt>
              </c:strCache>
            </c:strRef>
          </c:tx>
          <c:spPr>
            <a:ln w="19050">
              <a:noFill/>
            </a:ln>
          </c:spPr>
          <c:marker>
            <c:symbol val="dash"/>
            <c:size val="3"/>
            <c:spPr>
              <a:noFill/>
              <a:ln>
                <a:solidFill>
                  <a:srgbClr val="000000"/>
                </a:solidFill>
                <a:prstDash val="solid"/>
              </a:ln>
            </c:spPr>
          </c:marker>
          <c:cat>
            <c:strRef>
              <c:f>Résultats!$B$3:$H$3</c:f>
              <c:strCache>
                <c:ptCount val="7"/>
                <c:pt idx="0">
                  <c:v>CF</c:v>
                </c:pt>
                <c:pt idx="1">
                  <c:v>CHLA-A</c:v>
                </c:pt>
                <c:pt idx="2">
                  <c:v>NH3</c:v>
                </c:pt>
                <c:pt idx="3">
                  <c:v>NOX</c:v>
                </c:pt>
                <c:pt idx="4">
                  <c:v>PTOT</c:v>
                </c:pt>
                <c:pt idx="5">
                  <c:v>MES</c:v>
                </c:pt>
                <c:pt idx="6">
                  <c:v>IQBP</c:v>
                </c:pt>
              </c:strCache>
            </c:strRef>
          </c:cat>
          <c:val>
            <c:numRef>
              <c:f>Résultats!$B$5:$H$5</c:f>
              <c:numCache>
                <c:formatCode>0</c:formatCode>
                <c:ptCount val="7"/>
                <c:pt idx="0">
                  <c:v>71</c:v>
                </c:pt>
                <c:pt idx="1">
                  <c:v>0</c:v>
                </c:pt>
                <c:pt idx="2">
                  <c:v>74</c:v>
                </c:pt>
                <c:pt idx="3">
                  <c:v>26</c:v>
                </c:pt>
                <c:pt idx="4">
                  <c:v>33</c:v>
                </c:pt>
                <c:pt idx="5">
                  <c:v>54</c:v>
                </c:pt>
                <c:pt idx="6">
                  <c:v>0</c:v>
                </c:pt>
              </c:numCache>
            </c:numRef>
          </c:val>
          <c:smooth val="0"/>
          <c:extLst xmlns:c16r2="http://schemas.microsoft.com/office/drawing/2015/06/chart">
            <c:ext xmlns:c16="http://schemas.microsoft.com/office/drawing/2014/chart" uri="{C3380CC4-5D6E-409C-BE32-E72D297353CC}">
              <c16:uniqueId val="{00000001-C155-4516-B35B-F29A8920EDAB}"/>
            </c:ext>
          </c:extLst>
        </c:ser>
        <c:ser>
          <c:idx val="2"/>
          <c:order val="3"/>
          <c:tx>
            <c:strRef>
              <c:f>Résultats!$A$9</c:f>
              <c:strCache>
                <c:ptCount val="1"/>
                <c:pt idx="0">
                  <c:v>I_MAX</c:v>
                </c:pt>
              </c:strCache>
            </c:strRef>
          </c:tx>
          <c:spPr>
            <a:ln w="19050">
              <a:noFill/>
            </a:ln>
          </c:spPr>
          <c:marker>
            <c:symbol val="dash"/>
            <c:size val="3"/>
            <c:spPr>
              <a:noFill/>
              <a:ln>
                <a:solidFill>
                  <a:srgbClr val="000000"/>
                </a:solidFill>
                <a:prstDash val="solid"/>
              </a:ln>
            </c:spPr>
          </c:marker>
          <c:cat>
            <c:strRef>
              <c:f>Résultats!$B$3:$H$3</c:f>
              <c:strCache>
                <c:ptCount val="7"/>
                <c:pt idx="0">
                  <c:v>CF</c:v>
                </c:pt>
                <c:pt idx="1">
                  <c:v>CHLA-A</c:v>
                </c:pt>
                <c:pt idx="2">
                  <c:v>NH3</c:v>
                </c:pt>
                <c:pt idx="3">
                  <c:v>NOX</c:v>
                </c:pt>
                <c:pt idx="4">
                  <c:v>PTOT</c:v>
                </c:pt>
                <c:pt idx="5">
                  <c:v>MES</c:v>
                </c:pt>
                <c:pt idx="6">
                  <c:v>IQBP</c:v>
                </c:pt>
              </c:strCache>
            </c:strRef>
          </c:cat>
          <c:val>
            <c:numRef>
              <c:f>Résultats!$B$9:$H$9</c:f>
              <c:numCache>
                <c:formatCode>0</c:formatCode>
                <c:ptCount val="7"/>
                <c:pt idx="0">
                  <c:v>100</c:v>
                </c:pt>
                <c:pt idx="1">
                  <c:v>95</c:v>
                </c:pt>
                <c:pt idx="2">
                  <c:v>100</c:v>
                </c:pt>
                <c:pt idx="3">
                  <c:v>88</c:v>
                </c:pt>
                <c:pt idx="4">
                  <c:v>76</c:v>
                </c:pt>
                <c:pt idx="5">
                  <c:v>100</c:v>
                </c:pt>
                <c:pt idx="6">
                  <c:v>71</c:v>
                </c:pt>
              </c:numCache>
            </c:numRef>
          </c:val>
          <c:smooth val="0"/>
          <c:extLst xmlns:c16r2="http://schemas.microsoft.com/office/drawing/2015/06/chart">
            <c:ext xmlns:c16="http://schemas.microsoft.com/office/drawing/2014/chart" uri="{C3380CC4-5D6E-409C-BE32-E72D297353CC}">
              <c16:uniqueId val="{00000002-C155-4516-B35B-F29A8920EDAB}"/>
            </c:ext>
          </c:extLst>
        </c:ser>
        <c:ser>
          <c:idx val="3"/>
          <c:order val="4"/>
          <c:tx>
            <c:strRef>
              <c:f>Résultats!$A$8</c:f>
              <c:strCache>
                <c:ptCount val="1"/>
                <c:pt idx="0">
                  <c:v>I_Q3</c:v>
                </c:pt>
              </c:strCache>
            </c:strRef>
          </c:tx>
          <c:spPr>
            <a:ln w="19050">
              <a:noFill/>
            </a:ln>
          </c:spPr>
          <c:marker>
            <c:symbol val="none"/>
          </c:marker>
          <c:cat>
            <c:strRef>
              <c:f>Résultats!$B$3:$H$3</c:f>
              <c:strCache>
                <c:ptCount val="7"/>
                <c:pt idx="0">
                  <c:v>CF</c:v>
                </c:pt>
                <c:pt idx="1">
                  <c:v>CHLA-A</c:v>
                </c:pt>
                <c:pt idx="2">
                  <c:v>NH3</c:v>
                </c:pt>
                <c:pt idx="3">
                  <c:v>NOX</c:v>
                </c:pt>
                <c:pt idx="4">
                  <c:v>PTOT</c:v>
                </c:pt>
                <c:pt idx="5">
                  <c:v>MES</c:v>
                </c:pt>
                <c:pt idx="6">
                  <c:v>IQBP</c:v>
                </c:pt>
              </c:strCache>
            </c:strRef>
          </c:cat>
          <c:val>
            <c:numRef>
              <c:f>Résultats!$B$8:$H$8</c:f>
              <c:numCache>
                <c:formatCode>0</c:formatCode>
                <c:ptCount val="7"/>
                <c:pt idx="0">
                  <c:v>95</c:v>
                </c:pt>
                <c:pt idx="1">
                  <c:v>86</c:v>
                </c:pt>
                <c:pt idx="2">
                  <c:v>100</c:v>
                </c:pt>
                <c:pt idx="3">
                  <c:v>77</c:v>
                </c:pt>
                <c:pt idx="4">
                  <c:v>72</c:v>
                </c:pt>
                <c:pt idx="5">
                  <c:v>92</c:v>
                </c:pt>
                <c:pt idx="6">
                  <c:v>50</c:v>
                </c:pt>
              </c:numCache>
            </c:numRef>
          </c:val>
          <c:smooth val="0"/>
          <c:extLst xmlns:c16r2="http://schemas.microsoft.com/office/drawing/2015/06/chart">
            <c:ext xmlns:c16="http://schemas.microsoft.com/office/drawing/2014/chart" uri="{C3380CC4-5D6E-409C-BE32-E72D297353CC}">
              <c16:uniqueId val="{00000003-C155-4516-B35B-F29A8920EDAB}"/>
            </c:ext>
          </c:extLst>
        </c:ser>
        <c:dLbls>
          <c:showLegendKey val="0"/>
          <c:showVal val="0"/>
          <c:showCatName val="0"/>
          <c:showSerName val="0"/>
          <c:showPercent val="0"/>
          <c:showBubbleSize val="0"/>
        </c:dLbls>
        <c:hiLowLines>
          <c:spPr>
            <a:ln w="3175">
              <a:solidFill>
                <a:srgbClr val="000000"/>
              </a:solidFill>
              <a:prstDash val="solid"/>
            </a:ln>
          </c:spPr>
        </c:hiLowLines>
        <c:upDownBars>
          <c:gapWidth val="10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224816312"/>
        <c:axId val="224817096"/>
      </c:lineChart>
      <c:lineChart>
        <c:grouping val="standard"/>
        <c:varyColors val="0"/>
        <c:ser>
          <c:idx val="4"/>
          <c:order val="0"/>
          <c:tx>
            <c:strRef>
              <c:f>Résultats!$A$7</c:f>
              <c:strCache>
                <c:ptCount val="1"/>
                <c:pt idx="0">
                  <c:v>I_MÉDIAN</c:v>
                </c:pt>
              </c:strCache>
            </c:strRef>
          </c:tx>
          <c:spPr>
            <a:ln w="19050">
              <a:noFill/>
            </a:ln>
          </c:spPr>
          <c:marker>
            <c:symbol val="dash"/>
            <c:size val="10"/>
            <c:spPr>
              <a:solidFill>
                <a:schemeClr val="accent1">
                  <a:lumMod val="75000"/>
                </a:schemeClr>
              </a:solidFill>
              <a:ln>
                <a:solidFill>
                  <a:schemeClr val="accent1">
                    <a:lumMod val="75000"/>
                  </a:schemeClr>
                </a:solidFill>
                <a:prstDash val="solid"/>
              </a:ln>
            </c:spPr>
          </c:marker>
          <c:cat>
            <c:strRef>
              <c:f>Résultats!$B$3:$H$3</c:f>
              <c:strCache>
                <c:ptCount val="7"/>
                <c:pt idx="0">
                  <c:v>CF</c:v>
                </c:pt>
                <c:pt idx="1">
                  <c:v>CHLA-A</c:v>
                </c:pt>
                <c:pt idx="2">
                  <c:v>NH3</c:v>
                </c:pt>
                <c:pt idx="3">
                  <c:v>NOX</c:v>
                </c:pt>
                <c:pt idx="4">
                  <c:v>PTOT</c:v>
                </c:pt>
                <c:pt idx="5">
                  <c:v>MES</c:v>
                </c:pt>
                <c:pt idx="6">
                  <c:v>IQBP</c:v>
                </c:pt>
              </c:strCache>
            </c:strRef>
          </c:cat>
          <c:val>
            <c:numRef>
              <c:f>Résultats!$B$7:$H$7</c:f>
              <c:numCache>
                <c:formatCode>0</c:formatCode>
                <c:ptCount val="7"/>
                <c:pt idx="0">
                  <c:v>94</c:v>
                </c:pt>
                <c:pt idx="1">
                  <c:v>79</c:v>
                </c:pt>
                <c:pt idx="2">
                  <c:v>96</c:v>
                </c:pt>
                <c:pt idx="3">
                  <c:v>71</c:v>
                </c:pt>
                <c:pt idx="4">
                  <c:v>60</c:v>
                </c:pt>
                <c:pt idx="5">
                  <c:v>89</c:v>
                </c:pt>
                <c:pt idx="6">
                  <c:v>42</c:v>
                </c:pt>
              </c:numCache>
            </c:numRef>
          </c:val>
          <c:smooth val="0"/>
          <c:extLst xmlns:c16r2="http://schemas.microsoft.com/office/drawing/2015/06/chart">
            <c:ext xmlns:c16="http://schemas.microsoft.com/office/drawing/2014/chart" uri="{C3380CC4-5D6E-409C-BE32-E72D297353CC}">
              <c16:uniqueId val="{00000004-C155-4516-B35B-F29A8920EDAB}"/>
            </c:ext>
          </c:extLst>
        </c:ser>
        <c:dLbls>
          <c:showLegendKey val="0"/>
          <c:showVal val="0"/>
          <c:showCatName val="0"/>
          <c:showSerName val="0"/>
          <c:showPercent val="0"/>
          <c:showBubbleSize val="0"/>
        </c:dLbls>
        <c:marker val="1"/>
        <c:smooth val="0"/>
        <c:axId val="224054760"/>
        <c:axId val="224055152"/>
      </c:lineChart>
      <c:catAx>
        <c:axId val="224816312"/>
        <c:scaling>
          <c:orientation val="minMax"/>
        </c:scaling>
        <c:delete val="1"/>
        <c:axPos val="b"/>
        <c:numFmt formatCode="General" sourceLinked="1"/>
        <c:majorTickMark val="out"/>
        <c:minorTickMark val="none"/>
        <c:tickLblPos val="nextTo"/>
        <c:crossAx val="224817096"/>
        <c:crosses val="autoZero"/>
        <c:auto val="1"/>
        <c:lblAlgn val="ctr"/>
        <c:lblOffset val="100"/>
        <c:noMultiLvlLbl val="0"/>
      </c:catAx>
      <c:valAx>
        <c:axId val="224817096"/>
        <c:scaling>
          <c:orientation val="minMax"/>
        </c:scaling>
        <c:delete val="1"/>
        <c:axPos val="r"/>
        <c:numFmt formatCode="0" sourceLinked="1"/>
        <c:majorTickMark val="out"/>
        <c:minorTickMark val="none"/>
        <c:tickLblPos val="nextTo"/>
        <c:crossAx val="224816312"/>
        <c:crosses val="max"/>
        <c:crossBetween val="between"/>
      </c:valAx>
      <c:catAx>
        <c:axId val="2240547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fr-CA"/>
                  <a:t>
Classes de qualité :   80-100 Bonne    60-79 Satisfaisante    40-59 Douteuse    20-39 Mauvaise    0-19 Très mauvaise</a:t>
                </a:r>
              </a:p>
            </c:rich>
          </c:tx>
          <c:layout>
            <c:manualLayout>
              <c:xMode val="edge"/>
              <c:yMode val="edge"/>
              <c:x val="0.17171208697578433"/>
              <c:y val="0.87777942463074465"/>
            </c:manualLayout>
          </c:layout>
          <c:overlay val="0"/>
          <c:spPr>
            <a:noFill/>
            <a:ln w="25400">
              <a:noFill/>
            </a:ln>
          </c:spPr>
        </c:title>
        <c:numFmt formatCode="General" sourceLinked="1"/>
        <c:majorTickMark val="none"/>
        <c:minorTickMark val="none"/>
        <c:tickLblPos val="none"/>
        <c:spPr>
          <a:ln w="3175">
            <a:solidFill>
              <a:srgbClr val="000000"/>
            </a:solidFill>
            <a:prstDash val="solid"/>
          </a:ln>
        </c:spPr>
        <c:crossAx val="224055152"/>
        <c:crosses val="autoZero"/>
        <c:auto val="1"/>
        <c:lblAlgn val="ctr"/>
        <c:lblOffset val="100"/>
        <c:tickLblSkip val="1"/>
        <c:tickMarkSkip val="1"/>
        <c:noMultiLvlLbl val="0"/>
      </c:catAx>
      <c:valAx>
        <c:axId val="224055152"/>
        <c:scaling>
          <c:orientation val="minMax"/>
          <c:max val="100"/>
        </c:scaling>
        <c:delete val="0"/>
        <c:axPos val="l"/>
        <c:majorGridlines>
          <c:spPr>
            <a:ln w="3175">
              <a:solidFill>
                <a:srgbClr val="000000"/>
              </a:solidFill>
              <a:prstDash val="solid"/>
            </a:ln>
          </c:spPr>
        </c:majorGridlines>
        <c:title>
          <c:tx>
            <c:rich>
              <a:bodyPr/>
              <a:lstStyle/>
              <a:p>
                <a:pPr>
                  <a:defRPr sz="1125" b="1" i="0" u="none" strike="noStrike" baseline="0">
                    <a:solidFill>
                      <a:srgbClr val="000000"/>
                    </a:solidFill>
                    <a:latin typeface="Arial"/>
                    <a:ea typeface="Arial"/>
                    <a:cs typeface="Arial"/>
                  </a:defRPr>
                </a:pPr>
                <a:r>
                  <a:rPr lang="fr-CA"/>
                  <a:t>IQBP (version</a:t>
                </a:r>
                <a:r>
                  <a:rPr lang="fr-CA" baseline="0"/>
                  <a:t> révisée 2020)</a:t>
                </a:r>
                <a:endParaRPr lang="fr-CA"/>
              </a:p>
            </c:rich>
          </c:tx>
          <c:layout>
            <c:manualLayout>
              <c:xMode val="edge"/>
              <c:yMode val="edge"/>
              <c:x val="1.9047616780329034E-2"/>
              <c:y val="0.2366021306160258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75" b="1" i="0" u="none" strike="noStrike" baseline="0">
                <a:solidFill>
                  <a:srgbClr val="000000"/>
                </a:solidFill>
                <a:latin typeface="Arial"/>
                <a:ea typeface="Arial"/>
                <a:cs typeface="Arial"/>
              </a:defRPr>
            </a:pPr>
            <a:endParaRPr lang="fr-FR"/>
          </a:p>
        </c:txPr>
        <c:crossAx val="224054760"/>
        <c:crosses val="autoZero"/>
        <c:crossBetween val="between"/>
        <c:majorUnit val="20"/>
      </c:valAx>
      <c:spPr>
        <a:noFill/>
        <a:ln w="12700">
          <a:solidFill>
            <a:srgbClr val="808080"/>
          </a:solidFill>
          <a:prstDash val="solid"/>
        </a:ln>
      </c:spPr>
    </c:plotArea>
    <c:plotVisOnly val="1"/>
    <c:dispBlanksAs val="gap"/>
    <c:showDLblsOverMax val="0"/>
  </c:chart>
  <c:spPr>
    <a:noFill/>
    <a:ln w="3175">
      <a:noFill/>
      <a:prstDash val="solid"/>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188256</xdr:colOff>
      <xdr:row>33</xdr:row>
      <xdr:rowOff>104063</xdr:rowOff>
    </xdr:from>
    <xdr:to>
      <xdr:col>11</xdr:col>
      <xdr:colOff>66675</xdr:colOff>
      <xdr:row>36</xdr:row>
      <xdr:rowOff>191255</xdr:rowOff>
    </xdr:to>
    <xdr:pic>
      <xdr:nvPicPr>
        <xdr:cNvPr id="3" name="Image 2">
          <a:extLst>
            <a:ext uri="{FF2B5EF4-FFF2-40B4-BE49-F238E27FC236}">
              <a16:creationId xmlns:a16="http://schemas.microsoft.com/office/drawing/2014/main" xmlns="" id="{DC42A6B0-725B-4BAE-AEF2-200B52169A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50981" y="7000163"/>
          <a:ext cx="2278719" cy="687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9</xdr:row>
      <xdr:rowOff>152400</xdr:rowOff>
    </xdr:from>
    <xdr:to>
      <xdr:col>8</xdr:col>
      <xdr:colOff>133350</xdr:colOff>
      <xdr:row>39</xdr:row>
      <xdr:rowOff>114300</xdr:rowOff>
    </xdr:to>
    <xdr:graphicFrame macro="">
      <xdr:nvGraphicFramePr>
        <xdr:cNvPr id="2053" name="Graphique 1">
          <a:extLst>
            <a:ext uri="{FF2B5EF4-FFF2-40B4-BE49-F238E27FC236}">
              <a16:creationId xmlns:a16="http://schemas.microsoft.com/office/drawing/2014/main" xmlns="" id="{00000000-0008-0000-0300-00000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vironnement.gouv.qc.ca/eau/eco_aqua/suivi_mil-aqua/guide-interpretation-indice-qualite-bacteriologique-physicochimique-eau.pdf" TargetMode="External"/><Relationship Id="rId1" Type="http://schemas.openxmlformats.org/officeDocument/2006/relationships/hyperlink" Target="mailto:bqma@environnement.gouv.qc.c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38"/>
  <sheetViews>
    <sheetView showGridLines="0" tabSelected="1" workbookViewId="0">
      <selection activeCell="N37" sqref="N37"/>
    </sheetView>
  </sheetViews>
  <sheetFormatPr baseColWidth="10" defaultColWidth="11.42578125" defaultRowHeight="12.75" x14ac:dyDescent="0.2"/>
  <cols>
    <col min="1" max="1" width="13.85546875" customWidth="1"/>
  </cols>
  <sheetData>
    <row r="1" spans="1:11" ht="38.25" customHeight="1" x14ac:dyDescent="0.25">
      <c r="A1" s="48" t="s">
        <v>42</v>
      </c>
      <c r="B1" s="48"/>
      <c r="C1" s="48"/>
      <c r="D1" s="48"/>
      <c r="E1" s="48"/>
      <c r="F1" s="48"/>
      <c r="G1" s="48"/>
      <c r="H1" s="48"/>
      <c r="I1" s="48"/>
      <c r="J1" s="48"/>
    </row>
    <row r="2" spans="1:11" ht="15" x14ac:dyDescent="0.2">
      <c r="A2" s="5"/>
      <c r="B2" s="5"/>
      <c r="C2" s="5"/>
      <c r="D2" s="5"/>
      <c r="E2" s="5"/>
      <c r="F2" s="5"/>
      <c r="G2" s="5"/>
      <c r="H2" s="5"/>
      <c r="I2" s="5"/>
      <c r="J2" s="5"/>
    </row>
    <row r="3" spans="1:11" ht="15.6" customHeight="1" x14ac:dyDescent="0.2">
      <c r="A3" s="51" t="s">
        <v>43</v>
      </c>
      <c r="B3" s="51"/>
      <c r="C3" s="51"/>
      <c r="D3" s="51"/>
      <c r="E3" s="51"/>
      <c r="F3" s="51"/>
      <c r="G3" s="51"/>
      <c r="H3" s="51"/>
      <c r="I3" s="51"/>
      <c r="J3" s="51"/>
    </row>
    <row r="4" spans="1:11" ht="15.6" customHeight="1" x14ac:dyDescent="0.2">
      <c r="A4" s="51"/>
      <c r="B4" s="51"/>
      <c r="C4" s="51"/>
      <c r="D4" s="51"/>
      <c r="E4" s="51"/>
      <c r="F4" s="51"/>
      <c r="G4" s="51"/>
      <c r="H4" s="51"/>
      <c r="I4" s="51"/>
      <c r="J4" s="51"/>
    </row>
    <row r="5" spans="1:11" ht="15.6" customHeight="1" x14ac:dyDescent="0.2">
      <c r="A5" s="51"/>
      <c r="B5" s="51"/>
      <c r="C5" s="51"/>
      <c r="D5" s="51"/>
      <c r="E5" s="51"/>
      <c r="F5" s="51"/>
      <c r="G5" s="51"/>
      <c r="H5" s="51"/>
      <c r="I5" s="51"/>
      <c r="J5" s="51"/>
    </row>
    <row r="6" spans="1:11" ht="15.6" customHeight="1" x14ac:dyDescent="0.2">
      <c r="A6" s="51"/>
      <c r="B6" s="51"/>
      <c r="C6" s="51"/>
      <c r="D6" s="51"/>
      <c r="E6" s="51"/>
      <c r="F6" s="51"/>
      <c r="G6" s="51"/>
      <c r="H6" s="51"/>
      <c r="I6" s="51"/>
      <c r="J6" s="51"/>
    </row>
    <row r="7" spans="1:11" ht="15" x14ac:dyDescent="0.2">
      <c r="A7" s="5"/>
      <c r="B7" s="5"/>
      <c r="C7" s="5"/>
      <c r="D7" s="5"/>
      <c r="E7" s="5"/>
      <c r="F7" s="5"/>
      <c r="G7" s="5"/>
      <c r="H7" s="5"/>
      <c r="I7" s="5"/>
      <c r="J7" s="5"/>
    </row>
    <row r="8" spans="1:11" ht="15" customHeight="1" x14ac:dyDescent="0.2">
      <c r="A8" s="49" t="s">
        <v>48</v>
      </c>
      <c r="B8" s="49"/>
      <c r="C8" s="49"/>
      <c r="D8" s="49"/>
      <c r="E8" s="49"/>
      <c r="F8" s="49"/>
      <c r="G8" s="49"/>
      <c r="H8" s="49"/>
      <c r="I8" s="49"/>
      <c r="J8" s="49"/>
    </row>
    <row r="9" spans="1:11" ht="16.5" customHeight="1" x14ac:dyDescent="0.2">
      <c r="A9" s="49"/>
      <c r="B9" s="49"/>
      <c r="C9" s="49"/>
      <c r="D9" s="49"/>
      <c r="E9" s="49"/>
      <c r="F9" s="49"/>
      <c r="G9" s="49"/>
      <c r="H9" s="49"/>
      <c r="I9" s="49"/>
      <c r="J9" s="49"/>
      <c r="K9" s="46"/>
    </row>
    <row r="10" spans="1:11" ht="16.5" customHeight="1" x14ac:dyDescent="0.2">
      <c r="A10" s="49"/>
      <c r="B10" s="49"/>
      <c r="C10" s="49"/>
      <c r="D10" s="49"/>
      <c r="E10" s="49"/>
      <c r="F10" s="49"/>
      <c r="G10" s="49"/>
      <c r="H10" s="49"/>
      <c r="I10" s="49"/>
      <c r="J10" s="49"/>
      <c r="K10" s="46"/>
    </row>
    <row r="11" spans="1:11" ht="15" x14ac:dyDescent="0.2">
      <c r="A11" s="20"/>
      <c r="B11" s="20"/>
      <c r="C11" s="20"/>
      <c r="D11" s="20"/>
      <c r="E11" s="20"/>
      <c r="F11" s="20"/>
      <c r="G11" s="20"/>
      <c r="H11" s="20"/>
      <c r="I11" s="20"/>
      <c r="J11" s="20"/>
    </row>
    <row r="12" spans="1:11" ht="15" customHeight="1" x14ac:dyDescent="0.2">
      <c r="A12" s="50" t="s">
        <v>44</v>
      </c>
      <c r="B12" s="50"/>
      <c r="C12" s="50"/>
      <c r="D12" s="50"/>
      <c r="E12" s="50"/>
      <c r="F12" s="50"/>
      <c r="G12" s="50"/>
      <c r="H12" s="50"/>
      <c r="I12" s="50"/>
      <c r="J12" s="50"/>
    </row>
    <row r="13" spans="1:11" ht="15" customHeight="1" x14ac:dyDescent="0.2">
      <c r="A13" s="50"/>
      <c r="B13" s="50"/>
      <c r="C13" s="50"/>
      <c r="D13" s="50"/>
      <c r="E13" s="50"/>
      <c r="F13" s="50"/>
      <c r="G13" s="50"/>
      <c r="H13" s="50"/>
      <c r="I13" s="50"/>
      <c r="J13" s="50"/>
    </row>
    <row r="14" spans="1:11" ht="20.100000000000001" customHeight="1" x14ac:dyDescent="0.2">
      <c r="A14" s="50"/>
      <c r="B14" s="50"/>
      <c r="C14" s="50"/>
      <c r="D14" s="50"/>
      <c r="E14" s="50"/>
      <c r="F14" s="50"/>
      <c r="G14" s="50"/>
      <c r="H14" s="50"/>
      <c r="I14" s="50"/>
      <c r="J14" s="50"/>
    </row>
    <row r="15" spans="1:11" ht="15" x14ac:dyDescent="0.2">
      <c r="A15" s="5"/>
      <c r="B15" s="5"/>
      <c r="C15" s="5"/>
      <c r="D15" s="5"/>
      <c r="E15" s="5"/>
      <c r="F15" s="5"/>
      <c r="G15" s="5"/>
      <c r="H15" s="5"/>
      <c r="I15" s="5"/>
      <c r="J15" s="5"/>
    </row>
    <row r="16" spans="1:11" ht="15.6" customHeight="1" x14ac:dyDescent="0.2">
      <c r="A16" s="51" t="s">
        <v>41</v>
      </c>
      <c r="B16" s="51"/>
      <c r="C16" s="51"/>
      <c r="D16" s="51"/>
      <c r="E16" s="51"/>
      <c r="F16" s="51"/>
      <c r="G16" s="51"/>
      <c r="H16" s="51"/>
      <c r="I16" s="51"/>
      <c r="J16" s="51"/>
    </row>
    <row r="17" spans="1:10" ht="15.6" customHeight="1" x14ac:dyDescent="0.2">
      <c r="A17" s="51"/>
      <c r="B17" s="51"/>
      <c r="C17" s="51"/>
      <c r="D17" s="51"/>
      <c r="E17" s="51"/>
      <c r="F17" s="51"/>
      <c r="G17" s="51"/>
      <c r="H17" s="51"/>
      <c r="I17" s="51"/>
      <c r="J17" s="51"/>
    </row>
    <row r="18" spans="1:10" ht="15.6" customHeight="1" x14ac:dyDescent="0.2">
      <c r="A18" s="51"/>
      <c r="B18" s="51"/>
      <c r="C18" s="51"/>
      <c r="D18" s="51"/>
      <c r="E18" s="51"/>
      <c r="F18" s="51"/>
      <c r="G18" s="51"/>
      <c r="H18" s="51"/>
      <c r="I18" s="51"/>
      <c r="J18" s="51"/>
    </row>
    <row r="19" spans="1:10" ht="15" x14ac:dyDescent="0.2">
      <c r="A19" s="54"/>
      <c r="B19" s="54"/>
      <c r="C19" s="54"/>
      <c r="D19" s="54"/>
      <c r="E19" s="54"/>
      <c r="F19" s="54"/>
      <c r="G19" s="54"/>
      <c r="H19" s="54"/>
      <c r="I19" s="54"/>
      <c r="J19" s="54"/>
    </row>
    <row r="20" spans="1:10" ht="15" x14ac:dyDescent="0.2">
      <c r="A20" s="54" t="s">
        <v>45</v>
      </c>
      <c r="B20" s="54"/>
      <c r="C20" s="54"/>
      <c r="D20" s="54"/>
      <c r="E20" s="54"/>
      <c r="F20" s="54"/>
      <c r="G20" s="54"/>
      <c r="H20" s="54"/>
      <c r="I20" s="54"/>
      <c r="J20" s="54"/>
    </row>
    <row r="21" spans="1:10" ht="15.75" x14ac:dyDescent="0.25">
      <c r="A21" s="55" t="s">
        <v>40</v>
      </c>
      <c r="B21" s="55"/>
      <c r="C21" s="55"/>
      <c r="D21" s="55"/>
    </row>
    <row r="23" spans="1:10" ht="15" x14ac:dyDescent="0.2">
      <c r="A23" s="6" t="s">
        <v>0</v>
      </c>
    </row>
    <row r="24" spans="1:10" ht="15" x14ac:dyDescent="0.2">
      <c r="A24" s="6" t="s">
        <v>1</v>
      </c>
      <c r="B24" s="5"/>
      <c r="C24" s="5"/>
      <c r="D24" s="5"/>
      <c r="E24" s="5"/>
    </row>
    <row r="25" spans="1:10" ht="15" x14ac:dyDescent="0.2">
      <c r="A25" s="6" t="s">
        <v>2</v>
      </c>
      <c r="B25" s="5"/>
      <c r="C25" s="5"/>
      <c r="D25" s="5"/>
      <c r="E25" s="5"/>
    </row>
    <row r="26" spans="1:10" ht="15" x14ac:dyDescent="0.2">
      <c r="A26" s="6" t="s">
        <v>3</v>
      </c>
      <c r="B26" s="5"/>
      <c r="C26" s="5"/>
      <c r="D26" s="5"/>
      <c r="E26" s="5"/>
    </row>
    <row r="27" spans="1:10" ht="15" x14ac:dyDescent="0.2">
      <c r="A27" s="6" t="s">
        <v>4</v>
      </c>
      <c r="B27" s="5"/>
      <c r="C27" s="5"/>
      <c r="D27" s="5"/>
      <c r="E27" s="5"/>
    </row>
    <row r="28" spans="1:10" ht="15" x14ac:dyDescent="0.2">
      <c r="A28" s="6" t="s">
        <v>5</v>
      </c>
      <c r="B28" s="5"/>
      <c r="C28" s="5"/>
      <c r="D28" s="5"/>
      <c r="E28" s="5"/>
    </row>
    <row r="29" spans="1:10" ht="15" x14ac:dyDescent="0.2">
      <c r="B29" s="5"/>
      <c r="C29" s="5"/>
      <c r="D29" s="5"/>
      <c r="E29" s="5"/>
    </row>
    <row r="30" spans="1:10" ht="15" x14ac:dyDescent="0.2">
      <c r="A30" s="40" t="s">
        <v>46</v>
      </c>
      <c r="B30" s="5"/>
      <c r="C30" s="5"/>
      <c r="D30" s="5"/>
      <c r="E30" s="5"/>
    </row>
    <row r="31" spans="1:10" ht="15" x14ac:dyDescent="0.2">
      <c r="B31" s="5"/>
      <c r="C31" s="5"/>
      <c r="D31" s="5"/>
      <c r="E31" s="5"/>
    </row>
    <row r="32" spans="1:10" ht="15.75" x14ac:dyDescent="0.25">
      <c r="A32" s="7" t="s">
        <v>49</v>
      </c>
      <c r="B32" s="5"/>
      <c r="C32" s="5"/>
      <c r="D32" s="5"/>
      <c r="E32" s="5"/>
    </row>
    <row r="33" spans="1:5" ht="15" x14ac:dyDescent="0.2">
      <c r="A33" s="47" t="s">
        <v>50</v>
      </c>
      <c r="B33" s="5"/>
      <c r="C33" s="5"/>
      <c r="D33" s="5"/>
      <c r="E33" s="5"/>
    </row>
    <row r="34" spans="1:5" ht="15" x14ac:dyDescent="0.2">
      <c r="A34" s="6"/>
      <c r="B34" s="5"/>
      <c r="C34" s="5"/>
      <c r="D34" s="5"/>
      <c r="E34" s="5"/>
    </row>
    <row r="35" spans="1:5" ht="15" x14ac:dyDescent="0.2">
      <c r="A35" s="6"/>
      <c r="B35" s="45"/>
      <c r="C35" s="5"/>
      <c r="D35" s="5"/>
      <c r="E35" s="5"/>
    </row>
    <row r="36" spans="1:5" ht="15" x14ac:dyDescent="0.2">
      <c r="A36" s="6"/>
      <c r="B36" s="53"/>
      <c r="C36" s="53"/>
      <c r="D36" s="53"/>
      <c r="E36" s="53"/>
    </row>
    <row r="37" spans="1:5" ht="15.75" x14ac:dyDescent="0.25">
      <c r="A37" s="7"/>
      <c r="B37" s="52"/>
      <c r="C37" s="52"/>
      <c r="D37" s="52"/>
      <c r="E37" s="52"/>
    </row>
    <row r="38" spans="1:5" ht="15" x14ac:dyDescent="0.2">
      <c r="A38" s="6"/>
    </row>
  </sheetData>
  <sheetProtection sheet="1" selectLockedCells="1"/>
  <mergeCells count="10">
    <mergeCell ref="A1:J1"/>
    <mergeCell ref="A8:J10"/>
    <mergeCell ref="A12:J14"/>
    <mergeCell ref="A3:J6"/>
    <mergeCell ref="B37:E37"/>
    <mergeCell ref="B36:E36"/>
    <mergeCell ref="A19:J19"/>
    <mergeCell ref="A20:J20"/>
    <mergeCell ref="A16:J18"/>
    <mergeCell ref="A21:D21"/>
  </mergeCells>
  <phoneticPr fontId="3" type="noConversion"/>
  <hyperlinks>
    <hyperlink ref="A21" r:id="rId1"/>
    <hyperlink ref="A33" r:id="rId2"/>
  </hyperlinks>
  <pageMargins left="0.78740157499999996" right="0.78740157499999996" top="0.984251969" bottom="0.984251969" header="0.4921259845" footer="0.4921259845"/>
  <pageSetup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X301"/>
  <sheetViews>
    <sheetView workbookViewId="0">
      <pane ySplit="2" topLeftCell="A18" activePane="bottomLeft" state="frozen"/>
      <selection pane="bottomLeft" activeCell="G37" sqref="G37"/>
    </sheetView>
  </sheetViews>
  <sheetFormatPr baseColWidth="10" defaultColWidth="15.5703125" defaultRowHeight="12.75" x14ac:dyDescent="0.2"/>
  <cols>
    <col min="1" max="1" width="3" customWidth="1"/>
    <col min="2" max="7" width="17.7109375" customWidth="1"/>
    <col min="8" max="8" width="2.7109375" customWidth="1"/>
    <col min="9" max="9" width="37.28515625" bestFit="1" customWidth="1"/>
    <col min="10" max="10" width="7.28515625" bestFit="1" customWidth="1"/>
    <col min="11" max="11" width="5.140625" bestFit="1" customWidth="1"/>
    <col min="12" max="12" width="4.5703125" bestFit="1" customWidth="1"/>
    <col min="13" max="13" width="4.7109375" bestFit="1" customWidth="1"/>
    <col min="14" max="14" width="5.7109375" bestFit="1" customWidth="1"/>
    <col min="15" max="15" width="5.85546875" bestFit="1" customWidth="1"/>
    <col min="16" max="16" width="5.140625" customWidth="1"/>
    <col min="17" max="17" width="12.5703125" bestFit="1" customWidth="1"/>
    <col min="18" max="18" width="5.85546875" bestFit="1" customWidth="1"/>
    <col min="19" max="19" width="5.140625" bestFit="1" customWidth="1"/>
    <col min="20" max="20" width="4.5703125" bestFit="1" customWidth="1"/>
    <col min="21" max="21" width="4.7109375" bestFit="1" customWidth="1"/>
    <col min="22" max="22" width="5.7109375" bestFit="1" customWidth="1"/>
    <col min="23" max="23" width="5.85546875" bestFit="1" customWidth="1"/>
    <col min="24" max="24" width="5.42578125" bestFit="1" customWidth="1"/>
    <col min="25" max="25" width="5.85546875" bestFit="1" customWidth="1"/>
    <col min="26" max="26" width="4.42578125" customWidth="1"/>
  </cols>
  <sheetData>
    <row r="1" spans="1:9" x14ac:dyDescent="0.2">
      <c r="A1" s="32"/>
      <c r="B1" s="56" t="s">
        <v>6</v>
      </c>
      <c r="C1" s="57"/>
      <c r="D1" s="57"/>
      <c r="E1" s="57"/>
      <c r="F1" s="57"/>
      <c r="G1" s="58"/>
      <c r="H1" s="33"/>
      <c r="I1" s="34" t="s">
        <v>7</v>
      </c>
    </row>
    <row r="2" spans="1:9" ht="38.25" x14ac:dyDescent="0.2">
      <c r="A2" s="32"/>
      <c r="B2" s="35" t="s">
        <v>8</v>
      </c>
      <c r="C2" s="35" t="s">
        <v>9</v>
      </c>
      <c r="D2" s="35" t="s">
        <v>10</v>
      </c>
      <c r="E2" s="35" t="s">
        <v>11</v>
      </c>
      <c r="F2" s="35" t="s">
        <v>12</v>
      </c>
      <c r="G2" s="35" t="s">
        <v>13</v>
      </c>
      <c r="H2" s="33"/>
      <c r="I2" s="36">
        <v>5</v>
      </c>
    </row>
    <row r="3" spans="1:9" x14ac:dyDescent="0.2">
      <c r="A3" s="32"/>
      <c r="B3" s="41">
        <v>200</v>
      </c>
      <c r="C3" s="42">
        <v>3</v>
      </c>
      <c r="D3" s="42">
        <v>0.05</v>
      </c>
      <c r="E3" s="42">
        <v>1.7</v>
      </c>
      <c r="F3" s="43">
        <v>5.1999999999999998E-2</v>
      </c>
      <c r="G3" s="44">
        <v>4</v>
      </c>
      <c r="H3" s="37"/>
      <c r="I3" s="38" t="str">
        <f>IF(AND(COUNTA(B3:G3)&gt;0,COUNTA(B3:G3)&lt;$I$2),"&lt;--- Nombre insuffisant de valeurs","")</f>
        <v/>
      </c>
    </row>
    <row r="4" spans="1:9" x14ac:dyDescent="0.2">
      <c r="A4" s="32"/>
      <c r="B4" s="41">
        <v>26</v>
      </c>
      <c r="C4" s="42">
        <v>7.96</v>
      </c>
      <c r="D4" s="42">
        <v>0.06</v>
      </c>
      <c r="E4" s="42">
        <v>0.8</v>
      </c>
      <c r="F4" s="43">
        <v>3.5999999999999997E-2</v>
      </c>
      <c r="G4" s="44">
        <v>6</v>
      </c>
      <c r="H4" s="37"/>
      <c r="I4" s="38" t="str">
        <f t="shared" ref="I4:I67" si="0">IF(AND(COUNTA(B4:G4)&gt;0,COUNTA(B4:G4)&lt;5),"&lt;--- Nombre insuffisant de valeurs","")</f>
        <v/>
      </c>
    </row>
    <row r="5" spans="1:9" x14ac:dyDescent="0.2">
      <c r="A5" s="32"/>
      <c r="B5" s="41">
        <v>400</v>
      </c>
      <c r="C5" s="42">
        <v>2.52</v>
      </c>
      <c r="D5" s="42">
        <v>0.31</v>
      </c>
      <c r="E5" s="42">
        <v>3.8</v>
      </c>
      <c r="F5" s="43">
        <v>0.13</v>
      </c>
      <c r="G5" s="44">
        <v>16</v>
      </c>
      <c r="H5" s="37"/>
      <c r="I5" s="38" t="str">
        <f t="shared" si="0"/>
        <v/>
      </c>
    </row>
    <row r="6" spans="1:9" x14ac:dyDescent="0.2">
      <c r="A6" s="32"/>
      <c r="B6" s="41">
        <v>460</v>
      </c>
      <c r="C6" s="42">
        <v>1.69</v>
      </c>
      <c r="D6" s="42">
        <v>0.01</v>
      </c>
      <c r="E6" s="42">
        <v>0.95</v>
      </c>
      <c r="F6" s="43">
        <v>8.7999999999999995E-2</v>
      </c>
      <c r="G6" s="44">
        <v>4</v>
      </c>
      <c r="H6" s="37"/>
      <c r="I6" s="38" t="str">
        <f t="shared" si="0"/>
        <v/>
      </c>
    </row>
    <row r="7" spans="1:9" x14ac:dyDescent="0.2">
      <c r="A7" s="32"/>
      <c r="B7" s="41">
        <v>39</v>
      </c>
      <c r="C7" s="42">
        <v>2.37</v>
      </c>
      <c r="D7" s="42">
        <v>0.05</v>
      </c>
      <c r="E7" s="42">
        <v>0.7</v>
      </c>
      <c r="F7" s="43">
        <v>3.9E-2</v>
      </c>
      <c r="G7" s="44">
        <v>2</v>
      </c>
      <c r="H7" s="37"/>
      <c r="I7" s="38" t="str">
        <f t="shared" si="0"/>
        <v/>
      </c>
    </row>
    <row r="8" spans="1:9" x14ac:dyDescent="0.2">
      <c r="A8" s="32"/>
      <c r="B8" s="41">
        <v>1</v>
      </c>
      <c r="C8" s="42">
        <v>3.33</v>
      </c>
      <c r="D8" s="42">
        <v>0.05</v>
      </c>
      <c r="E8" s="42">
        <v>0.41</v>
      </c>
      <c r="F8" s="43">
        <v>7.0000000000000007E-2</v>
      </c>
      <c r="G8" s="44">
        <v>3.5</v>
      </c>
      <c r="H8" s="37"/>
      <c r="I8" s="38" t="str">
        <f t="shared" si="0"/>
        <v/>
      </c>
    </row>
    <row r="9" spans="1:9" x14ac:dyDescent="0.2">
      <c r="A9" s="32"/>
      <c r="B9" s="41">
        <v>34</v>
      </c>
      <c r="C9" s="42">
        <v>1.2</v>
      </c>
      <c r="D9" s="42">
        <v>0.01</v>
      </c>
      <c r="E9" s="42">
        <v>1.3</v>
      </c>
      <c r="F9" s="43">
        <v>5.5E-2</v>
      </c>
      <c r="G9" s="44">
        <v>14</v>
      </c>
      <c r="H9" s="37"/>
      <c r="I9" s="38" t="str">
        <f t="shared" si="0"/>
        <v/>
      </c>
    </row>
    <row r="10" spans="1:9" x14ac:dyDescent="0.2">
      <c r="A10" s="32"/>
      <c r="B10" s="41">
        <v>46</v>
      </c>
      <c r="C10" s="42">
        <v>7.9</v>
      </c>
      <c r="D10" s="42">
        <v>0.04</v>
      </c>
      <c r="E10" s="42">
        <v>0.6</v>
      </c>
      <c r="F10" s="43">
        <v>3.5000000000000003E-2</v>
      </c>
      <c r="G10" s="44">
        <v>6</v>
      </c>
      <c r="H10" s="37"/>
      <c r="I10" s="38" t="str">
        <f t="shared" si="0"/>
        <v/>
      </c>
    </row>
    <row r="11" spans="1:9" x14ac:dyDescent="0.2">
      <c r="A11" s="32"/>
      <c r="B11" s="41">
        <v>290</v>
      </c>
      <c r="C11" s="42">
        <v>6.67</v>
      </c>
      <c r="D11" s="42">
        <v>0.01</v>
      </c>
      <c r="E11" s="42">
        <v>0.32</v>
      </c>
      <c r="F11" s="43">
        <v>3.6999999999999998E-2</v>
      </c>
      <c r="G11" s="44">
        <v>1</v>
      </c>
      <c r="H11" s="37"/>
      <c r="I11" s="38" t="str">
        <f t="shared" si="0"/>
        <v/>
      </c>
    </row>
    <row r="12" spans="1:9" x14ac:dyDescent="0.2">
      <c r="A12" s="32"/>
      <c r="B12" s="41">
        <v>42</v>
      </c>
      <c r="C12" s="42">
        <v>5.63</v>
      </c>
      <c r="D12" s="42">
        <v>0.06</v>
      </c>
      <c r="E12" s="42">
        <v>0.43</v>
      </c>
      <c r="F12" s="43">
        <v>9.6000000000000002E-2</v>
      </c>
      <c r="G12" s="44">
        <v>4</v>
      </c>
      <c r="H12" s="37"/>
      <c r="I12" s="38" t="str">
        <f t="shared" si="0"/>
        <v/>
      </c>
    </row>
    <row r="13" spans="1:9" x14ac:dyDescent="0.2">
      <c r="A13" s="32"/>
      <c r="B13" s="41">
        <v>98</v>
      </c>
      <c r="C13" s="42">
        <v>8.9</v>
      </c>
      <c r="D13" s="42">
        <v>0.01</v>
      </c>
      <c r="E13" s="42">
        <v>0.28000000000000003</v>
      </c>
      <c r="F13" s="43">
        <v>4.3999999999999997E-2</v>
      </c>
      <c r="G13" s="44">
        <v>6</v>
      </c>
      <c r="H13" s="37"/>
      <c r="I13" s="38" t="str">
        <f t="shared" si="0"/>
        <v/>
      </c>
    </row>
    <row r="14" spans="1:9" x14ac:dyDescent="0.2">
      <c r="A14" s="32"/>
      <c r="B14" s="41"/>
      <c r="C14" s="42"/>
      <c r="D14" s="42">
        <v>0.08</v>
      </c>
      <c r="E14" s="42">
        <v>1.4</v>
      </c>
      <c r="F14" s="43">
        <v>4.1000000000000002E-2</v>
      </c>
      <c r="G14" s="44">
        <v>4</v>
      </c>
      <c r="H14" s="37"/>
      <c r="I14" s="38" t="str">
        <f t="shared" si="0"/>
        <v>&lt;--- Nombre insuffisant de valeurs</v>
      </c>
    </row>
    <row r="15" spans="1:9" x14ac:dyDescent="0.2">
      <c r="A15" s="32"/>
      <c r="B15" s="41">
        <v>25</v>
      </c>
      <c r="C15" s="42">
        <v>3.06</v>
      </c>
      <c r="D15" s="42">
        <v>0.04</v>
      </c>
      <c r="E15" s="42">
        <v>0.7</v>
      </c>
      <c r="F15" s="43">
        <v>3.3000000000000002E-2</v>
      </c>
      <c r="G15" s="44">
        <v>3</v>
      </c>
      <c r="H15" s="37"/>
      <c r="I15" s="38" t="str">
        <f t="shared" si="0"/>
        <v/>
      </c>
    </row>
    <row r="16" spans="1:9" x14ac:dyDescent="0.2">
      <c r="A16" s="32"/>
      <c r="B16" s="41">
        <v>23</v>
      </c>
      <c r="C16" s="42">
        <v>9.1199999999999992</v>
      </c>
      <c r="D16" s="42">
        <v>0.05</v>
      </c>
      <c r="E16" s="42">
        <v>1.9</v>
      </c>
      <c r="F16" s="43">
        <v>3.6999999999999998E-2</v>
      </c>
      <c r="G16" s="44">
        <v>2</v>
      </c>
      <c r="H16" s="33"/>
      <c r="I16" s="38" t="str">
        <f t="shared" si="0"/>
        <v/>
      </c>
    </row>
    <row r="17" spans="1:24" x14ac:dyDescent="0.2">
      <c r="A17" s="32"/>
      <c r="B17" s="41">
        <v>9</v>
      </c>
      <c r="C17" s="42">
        <v>20.8</v>
      </c>
      <c r="D17" s="42">
        <v>0.01</v>
      </c>
      <c r="E17" s="42">
        <v>0.56000000000000005</v>
      </c>
      <c r="F17" s="43">
        <v>6.7000000000000004E-2</v>
      </c>
      <c r="G17" s="44">
        <v>13</v>
      </c>
      <c r="H17" s="33"/>
      <c r="I17" s="38" t="str">
        <f t="shared" si="0"/>
        <v/>
      </c>
    </row>
    <row r="18" spans="1:24" x14ac:dyDescent="0.2">
      <c r="A18" s="32"/>
      <c r="B18" s="41">
        <v>15</v>
      </c>
      <c r="C18" s="42">
        <v>2.89</v>
      </c>
      <c r="D18" s="42">
        <v>0.06</v>
      </c>
      <c r="E18" s="42">
        <v>0.63</v>
      </c>
      <c r="F18" s="43">
        <v>8.4000000000000005E-2</v>
      </c>
      <c r="G18" s="44">
        <v>3</v>
      </c>
      <c r="H18" s="33"/>
      <c r="I18" s="38" t="str">
        <f t="shared" si="0"/>
        <v/>
      </c>
    </row>
    <row r="19" spans="1:24" x14ac:dyDescent="0.2">
      <c r="A19" s="32"/>
      <c r="B19" s="41">
        <v>25</v>
      </c>
      <c r="C19" s="42">
        <v>2.46</v>
      </c>
      <c r="D19" s="42">
        <v>0.05</v>
      </c>
      <c r="E19" s="42">
        <v>0.88</v>
      </c>
      <c r="F19" s="43">
        <v>6.3E-2</v>
      </c>
      <c r="G19" s="44">
        <v>4</v>
      </c>
      <c r="H19" s="33"/>
      <c r="I19" s="38" t="str">
        <f t="shared" si="0"/>
        <v/>
      </c>
    </row>
    <row r="20" spans="1:24" x14ac:dyDescent="0.2">
      <c r="A20" s="32"/>
      <c r="B20" s="41"/>
      <c r="C20" s="42"/>
      <c r="D20" s="42"/>
      <c r="E20" s="42"/>
      <c r="F20" s="43"/>
      <c r="G20" s="44"/>
      <c r="H20" s="33"/>
      <c r="I20" s="38" t="str">
        <f t="shared" si="0"/>
        <v/>
      </c>
    </row>
    <row r="21" spans="1:24" x14ac:dyDescent="0.2">
      <c r="A21" s="32"/>
      <c r="B21" s="41"/>
      <c r="C21" s="42"/>
      <c r="D21" s="42"/>
      <c r="E21" s="42"/>
      <c r="F21" s="43"/>
      <c r="G21" s="44"/>
      <c r="H21" s="33"/>
      <c r="I21" s="38" t="str">
        <f t="shared" si="0"/>
        <v/>
      </c>
    </row>
    <row r="22" spans="1:24" x14ac:dyDescent="0.2">
      <c r="A22" s="32"/>
      <c r="B22" s="41"/>
      <c r="C22" s="42"/>
      <c r="D22" s="42"/>
      <c r="E22" s="42"/>
      <c r="F22" s="43"/>
      <c r="G22" s="44"/>
      <c r="H22" s="33"/>
      <c r="I22" s="38" t="str">
        <f t="shared" si="0"/>
        <v/>
      </c>
    </row>
    <row r="23" spans="1:24" x14ac:dyDescent="0.2">
      <c r="A23" s="32"/>
      <c r="B23" s="41"/>
      <c r="C23" s="42"/>
      <c r="D23" s="42"/>
      <c r="E23" s="42"/>
      <c r="F23" s="43"/>
      <c r="G23" s="44"/>
      <c r="H23" s="33"/>
      <c r="I23" s="38" t="str">
        <f t="shared" si="0"/>
        <v/>
      </c>
    </row>
    <row r="24" spans="1:24" x14ac:dyDescent="0.2">
      <c r="A24" s="32"/>
      <c r="B24" s="41"/>
      <c r="C24" s="42"/>
      <c r="D24" s="42"/>
      <c r="E24" s="42"/>
      <c r="F24" s="43"/>
      <c r="G24" s="44"/>
      <c r="H24" s="33"/>
      <c r="I24" s="38" t="str">
        <f t="shared" si="0"/>
        <v/>
      </c>
    </row>
    <row r="25" spans="1:24" x14ac:dyDescent="0.2">
      <c r="A25" s="32"/>
      <c r="B25" s="41"/>
      <c r="C25" s="42"/>
      <c r="D25" s="42"/>
      <c r="E25" s="42"/>
      <c r="F25" s="43"/>
      <c r="G25" s="44"/>
      <c r="H25" s="33"/>
      <c r="I25" s="38" t="str">
        <f t="shared" si="0"/>
        <v/>
      </c>
      <c r="X25" s="39"/>
    </row>
    <row r="26" spans="1:24" x14ac:dyDescent="0.2">
      <c r="A26" s="32"/>
      <c r="B26" s="41"/>
      <c r="C26" s="42"/>
      <c r="D26" s="42"/>
      <c r="E26" s="42"/>
      <c r="F26" s="43"/>
      <c r="G26" s="44"/>
      <c r="H26" s="33"/>
      <c r="I26" s="38" t="str">
        <f t="shared" si="0"/>
        <v/>
      </c>
    </row>
    <row r="27" spans="1:24" x14ac:dyDescent="0.2">
      <c r="A27" s="32"/>
      <c r="B27" s="41"/>
      <c r="C27" s="42"/>
      <c r="D27" s="42"/>
      <c r="E27" s="42"/>
      <c r="F27" s="43"/>
      <c r="G27" s="44"/>
      <c r="H27" s="33"/>
      <c r="I27" s="38" t="str">
        <f t="shared" si="0"/>
        <v/>
      </c>
    </row>
    <row r="28" spans="1:24" x14ac:dyDescent="0.2">
      <c r="A28" s="32"/>
      <c r="B28" s="41"/>
      <c r="C28" s="42"/>
      <c r="D28" s="42"/>
      <c r="E28" s="42"/>
      <c r="F28" s="43"/>
      <c r="G28" s="44"/>
      <c r="H28" s="33"/>
      <c r="I28" s="38" t="str">
        <f t="shared" si="0"/>
        <v/>
      </c>
    </row>
    <row r="29" spans="1:24" x14ac:dyDescent="0.2">
      <c r="A29" s="32"/>
      <c r="B29" s="41"/>
      <c r="C29" s="42"/>
      <c r="D29" s="42"/>
      <c r="E29" s="42"/>
      <c r="F29" s="43"/>
      <c r="G29" s="44"/>
      <c r="H29" s="33"/>
      <c r="I29" s="38" t="str">
        <f t="shared" si="0"/>
        <v/>
      </c>
    </row>
    <row r="30" spans="1:24" x14ac:dyDescent="0.2">
      <c r="A30" s="32"/>
      <c r="B30" s="41"/>
      <c r="C30" s="42"/>
      <c r="D30" s="42"/>
      <c r="E30" s="42"/>
      <c r="F30" s="43"/>
      <c r="G30" s="44"/>
      <c r="H30" s="33"/>
      <c r="I30" s="38" t="str">
        <f t="shared" si="0"/>
        <v/>
      </c>
    </row>
    <row r="31" spans="1:24" x14ac:dyDescent="0.2">
      <c r="A31" s="32"/>
      <c r="B31" s="41"/>
      <c r="C31" s="42"/>
      <c r="D31" s="42"/>
      <c r="E31" s="42"/>
      <c r="F31" s="43"/>
      <c r="G31" s="44"/>
      <c r="H31" s="33"/>
      <c r="I31" s="38" t="str">
        <f t="shared" si="0"/>
        <v/>
      </c>
    </row>
    <row r="32" spans="1:24" x14ac:dyDescent="0.2">
      <c r="A32" s="32"/>
      <c r="B32" s="41"/>
      <c r="C32" s="42"/>
      <c r="D32" s="42"/>
      <c r="E32" s="42"/>
      <c r="F32" s="43"/>
      <c r="G32" s="44"/>
      <c r="H32" s="33"/>
      <c r="I32" s="38" t="str">
        <f t="shared" si="0"/>
        <v/>
      </c>
    </row>
    <row r="33" spans="1:9" x14ac:dyDescent="0.2">
      <c r="A33" s="32"/>
      <c r="B33" s="41"/>
      <c r="C33" s="42"/>
      <c r="D33" s="42"/>
      <c r="E33" s="42"/>
      <c r="F33" s="43"/>
      <c r="G33" s="44"/>
      <c r="H33" s="33"/>
      <c r="I33" s="38" t="str">
        <f t="shared" si="0"/>
        <v/>
      </c>
    </row>
    <row r="34" spans="1:9" x14ac:dyDescent="0.2">
      <c r="A34" s="32"/>
      <c r="B34" s="41"/>
      <c r="C34" s="42"/>
      <c r="D34" s="42"/>
      <c r="E34" s="42"/>
      <c r="F34" s="43"/>
      <c r="G34" s="44"/>
      <c r="H34" s="33"/>
      <c r="I34" s="38" t="str">
        <f t="shared" si="0"/>
        <v/>
      </c>
    </row>
    <row r="35" spans="1:9" x14ac:dyDescent="0.2">
      <c r="A35" s="32"/>
      <c r="B35" s="41"/>
      <c r="C35" s="42"/>
      <c r="D35" s="42"/>
      <c r="E35" s="42"/>
      <c r="F35" s="43"/>
      <c r="G35" s="44"/>
      <c r="H35" s="33"/>
      <c r="I35" s="38" t="str">
        <f t="shared" si="0"/>
        <v/>
      </c>
    </row>
    <row r="36" spans="1:9" x14ac:dyDescent="0.2">
      <c r="A36" s="32"/>
      <c r="B36" s="41"/>
      <c r="C36" s="42"/>
      <c r="D36" s="42"/>
      <c r="E36" s="42"/>
      <c r="F36" s="43"/>
      <c r="G36" s="44"/>
      <c r="H36" s="33"/>
      <c r="I36" s="38" t="str">
        <f t="shared" si="0"/>
        <v/>
      </c>
    </row>
    <row r="37" spans="1:9" x14ac:dyDescent="0.2">
      <c r="A37" s="32"/>
      <c r="B37" s="41"/>
      <c r="C37" s="42"/>
      <c r="D37" s="42"/>
      <c r="E37" s="42"/>
      <c r="F37" s="43"/>
      <c r="G37" s="44"/>
      <c r="H37" s="33"/>
      <c r="I37" s="38" t="str">
        <f t="shared" si="0"/>
        <v/>
      </c>
    </row>
    <row r="38" spans="1:9" x14ac:dyDescent="0.2">
      <c r="A38" s="32"/>
      <c r="B38" s="41"/>
      <c r="C38" s="42"/>
      <c r="D38" s="42"/>
      <c r="E38" s="42"/>
      <c r="F38" s="43"/>
      <c r="G38" s="44"/>
      <c r="H38" s="33"/>
      <c r="I38" s="38" t="str">
        <f t="shared" si="0"/>
        <v/>
      </c>
    </row>
    <row r="39" spans="1:9" x14ac:dyDescent="0.2">
      <c r="A39" s="32"/>
      <c r="B39" s="41"/>
      <c r="C39" s="42"/>
      <c r="D39" s="42"/>
      <c r="E39" s="42"/>
      <c r="F39" s="43"/>
      <c r="G39" s="44"/>
      <c r="H39" s="33"/>
      <c r="I39" s="38" t="str">
        <f t="shared" si="0"/>
        <v/>
      </c>
    </row>
    <row r="40" spans="1:9" x14ac:dyDescent="0.2">
      <c r="A40" s="32"/>
      <c r="B40" s="41"/>
      <c r="C40" s="42"/>
      <c r="D40" s="42"/>
      <c r="E40" s="42"/>
      <c r="F40" s="43"/>
      <c r="G40" s="44"/>
      <c r="H40" s="33"/>
      <c r="I40" s="38" t="str">
        <f t="shared" si="0"/>
        <v/>
      </c>
    </row>
    <row r="41" spans="1:9" x14ac:dyDescent="0.2">
      <c r="A41" s="32"/>
      <c r="B41" s="41"/>
      <c r="C41" s="42"/>
      <c r="D41" s="42"/>
      <c r="E41" s="42"/>
      <c r="F41" s="43"/>
      <c r="G41" s="44"/>
      <c r="H41" s="33"/>
      <c r="I41" s="38" t="str">
        <f t="shared" si="0"/>
        <v/>
      </c>
    </row>
    <row r="42" spans="1:9" x14ac:dyDescent="0.2">
      <c r="A42" s="32"/>
      <c r="B42" s="41"/>
      <c r="C42" s="42"/>
      <c r="D42" s="42"/>
      <c r="E42" s="42"/>
      <c r="F42" s="43"/>
      <c r="G42" s="44"/>
      <c r="H42" s="33"/>
      <c r="I42" s="38" t="str">
        <f t="shared" si="0"/>
        <v/>
      </c>
    </row>
    <row r="43" spans="1:9" x14ac:dyDescent="0.2">
      <c r="A43" s="32"/>
      <c r="B43" s="41"/>
      <c r="C43" s="42"/>
      <c r="D43" s="42"/>
      <c r="E43" s="42"/>
      <c r="F43" s="43"/>
      <c r="G43" s="44"/>
      <c r="H43" s="33"/>
      <c r="I43" s="38" t="str">
        <f t="shared" si="0"/>
        <v/>
      </c>
    </row>
    <row r="44" spans="1:9" x14ac:dyDescent="0.2">
      <c r="A44" s="32"/>
      <c r="B44" s="41"/>
      <c r="C44" s="42"/>
      <c r="D44" s="42"/>
      <c r="E44" s="42"/>
      <c r="F44" s="43"/>
      <c r="G44" s="44"/>
      <c r="H44" s="33"/>
      <c r="I44" s="38" t="str">
        <f t="shared" si="0"/>
        <v/>
      </c>
    </row>
    <row r="45" spans="1:9" x14ac:dyDescent="0.2">
      <c r="A45" s="32"/>
      <c r="B45" s="41"/>
      <c r="C45" s="42"/>
      <c r="D45" s="42"/>
      <c r="E45" s="42"/>
      <c r="F45" s="43"/>
      <c r="G45" s="44"/>
      <c r="H45" s="33"/>
      <c r="I45" s="38" t="str">
        <f t="shared" si="0"/>
        <v/>
      </c>
    </row>
    <row r="46" spans="1:9" x14ac:dyDescent="0.2">
      <c r="A46" s="32"/>
      <c r="B46" s="41"/>
      <c r="C46" s="42"/>
      <c r="D46" s="42"/>
      <c r="E46" s="42"/>
      <c r="F46" s="43"/>
      <c r="G46" s="44"/>
      <c r="H46" s="33"/>
      <c r="I46" s="38" t="str">
        <f t="shared" si="0"/>
        <v/>
      </c>
    </row>
    <row r="47" spans="1:9" x14ac:dyDescent="0.2">
      <c r="A47" s="32"/>
      <c r="B47" s="41"/>
      <c r="C47" s="42"/>
      <c r="D47" s="42"/>
      <c r="E47" s="42"/>
      <c r="F47" s="43"/>
      <c r="G47" s="44"/>
      <c r="H47" s="33"/>
      <c r="I47" s="38" t="str">
        <f t="shared" si="0"/>
        <v/>
      </c>
    </row>
    <row r="48" spans="1:9" x14ac:dyDescent="0.2">
      <c r="A48" s="32"/>
      <c r="B48" s="41"/>
      <c r="C48" s="42"/>
      <c r="D48" s="42"/>
      <c r="E48" s="42"/>
      <c r="F48" s="43"/>
      <c r="G48" s="44"/>
      <c r="H48" s="33"/>
      <c r="I48" s="38" t="str">
        <f t="shared" si="0"/>
        <v/>
      </c>
    </row>
    <row r="49" spans="1:9" x14ac:dyDescent="0.2">
      <c r="A49" s="32"/>
      <c r="B49" s="41"/>
      <c r="C49" s="42"/>
      <c r="D49" s="42"/>
      <c r="E49" s="42"/>
      <c r="F49" s="43"/>
      <c r="G49" s="44"/>
      <c r="H49" s="33"/>
      <c r="I49" s="38" t="str">
        <f t="shared" si="0"/>
        <v/>
      </c>
    </row>
    <row r="50" spans="1:9" x14ac:dyDescent="0.2">
      <c r="A50" s="32"/>
      <c r="B50" s="41"/>
      <c r="C50" s="42"/>
      <c r="D50" s="42"/>
      <c r="E50" s="42"/>
      <c r="F50" s="43"/>
      <c r="G50" s="44"/>
      <c r="H50" s="33"/>
      <c r="I50" s="38" t="str">
        <f t="shared" si="0"/>
        <v/>
      </c>
    </row>
    <row r="51" spans="1:9" x14ac:dyDescent="0.2">
      <c r="A51" s="32"/>
      <c r="B51" s="41"/>
      <c r="C51" s="42"/>
      <c r="D51" s="42"/>
      <c r="E51" s="42"/>
      <c r="F51" s="43"/>
      <c r="G51" s="44"/>
      <c r="H51" s="33"/>
      <c r="I51" s="38" t="str">
        <f t="shared" si="0"/>
        <v/>
      </c>
    </row>
    <row r="52" spans="1:9" x14ac:dyDescent="0.2">
      <c r="A52" s="32"/>
      <c r="B52" s="41"/>
      <c r="C52" s="42"/>
      <c r="D52" s="42"/>
      <c r="E52" s="42"/>
      <c r="F52" s="43"/>
      <c r="G52" s="44"/>
      <c r="H52" s="33"/>
      <c r="I52" s="38" t="str">
        <f t="shared" si="0"/>
        <v/>
      </c>
    </row>
    <row r="53" spans="1:9" x14ac:dyDescent="0.2">
      <c r="A53" s="32"/>
      <c r="B53" s="41"/>
      <c r="C53" s="42"/>
      <c r="D53" s="42"/>
      <c r="E53" s="42"/>
      <c r="F53" s="43"/>
      <c r="G53" s="44"/>
      <c r="H53" s="33"/>
      <c r="I53" s="38" t="str">
        <f t="shared" si="0"/>
        <v/>
      </c>
    </row>
    <row r="54" spans="1:9" x14ac:dyDescent="0.2">
      <c r="A54" s="32"/>
      <c r="B54" s="41"/>
      <c r="C54" s="42"/>
      <c r="D54" s="42"/>
      <c r="E54" s="42"/>
      <c r="F54" s="43"/>
      <c r="G54" s="44"/>
      <c r="H54" s="33"/>
      <c r="I54" s="38" t="str">
        <f t="shared" si="0"/>
        <v/>
      </c>
    </row>
    <row r="55" spans="1:9" x14ac:dyDescent="0.2">
      <c r="A55" s="32"/>
      <c r="B55" s="41"/>
      <c r="C55" s="42"/>
      <c r="D55" s="42"/>
      <c r="E55" s="42"/>
      <c r="F55" s="43"/>
      <c r="G55" s="44"/>
      <c r="H55" s="33"/>
      <c r="I55" s="38" t="str">
        <f t="shared" si="0"/>
        <v/>
      </c>
    </row>
    <row r="56" spans="1:9" x14ac:dyDescent="0.2">
      <c r="A56" s="32"/>
      <c r="B56" s="41"/>
      <c r="C56" s="42"/>
      <c r="D56" s="42"/>
      <c r="E56" s="42"/>
      <c r="F56" s="43"/>
      <c r="G56" s="44"/>
      <c r="H56" s="33"/>
      <c r="I56" s="38" t="str">
        <f t="shared" si="0"/>
        <v/>
      </c>
    </row>
    <row r="57" spans="1:9" x14ac:dyDescent="0.2">
      <c r="A57" s="32"/>
      <c r="B57" s="41"/>
      <c r="C57" s="42"/>
      <c r="D57" s="42"/>
      <c r="E57" s="42"/>
      <c r="F57" s="43"/>
      <c r="G57" s="44"/>
      <c r="H57" s="33"/>
      <c r="I57" s="38" t="str">
        <f t="shared" si="0"/>
        <v/>
      </c>
    </row>
    <row r="58" spans="1:9" x14ac:dyDescent="0.2">
      <c r="A58" s="32"/>
      <c r="B58" s="41"/>
      <c r="C58" s="42"/>
      <c r="D58" s="42"/>
      <c r="E58" s="42"/>
      <c r="F58" s="43"/>
      <c r="G58" s="44"/>
      <c r="H58" s="33"/>
      <c r="I58" s="38" t="str">
        <f t="shared" si="0"/>
        <v/>
      </c>
    </row>
    <row r="59" spans="1:9" x14ac:dyDescent="0.2">
      <c r="A59" s="32"/>
      <c r="B59" s="41"/>
      <c r="C59" s="42"/>
      <c r="D59" s="42"/>
      <c r="E59" s="42"/>
      <c r="F59" s="43"/>
      <c r="G59" s="44"/>
      <c r="H59" s="33"/>
      <c r="I59" s="38" t="str">
        <f t="shared" si="0"/>
        <v/>
      </c>
    </row>
    <row r="60" spans="1:9" x14ac:dyDescent="0.2">
      <c r="A60" s="32"/>
      <c r="B60" s="41"/>
      <c r="C60" s="42"/>
      <c r="D60" s="42"/>
      <c r="E60" s="42"/>
      <c r="F60" s="43"/>
      <c r="G60" s="44"/>
      <c r="H60" s="33"/>
      <c r="I60" s="38" t="str">
        <f t="shared" si="0"/>
        <v/>
      </c>
    </row>
    <row r="61" spans="1:9" x14ac:dyDescent="0.2">
      <c r="A61" s="32"/>
      <c r="B61" s="41"/>
      <c r="C61" s="42"/>
      <c r="D61" s="42"/>
      <c r="E61" s="42"/>
      <c r="F61" s="43"/>
      <c r="G61" s="44"/>
      <c r="H61" s="33"/>
      <c r="I61" s="38" t="str">
        <f t="shared" si="0"/>
        <v/>
      </c>
    </row>
    <row r="62" spans="1:9" x14ac:dyDescent="0.2">
      <c r="A62" s="32"/>
      <c r="B62" s="41"/>
      <c r="C62" s="42"/>
      <c r="D62" s="42"/>
      <c r="E62" s="42"/>
      <c r="F62" s="43"/>
      <c r="G62" s="44"/>
      <c r="H62" s="33"/>
      <c r="I62" s="38" t="str">
        <f t="shared" si="0"/>
        <v/>
      </c>
    </row>
    <row r="63" spans="1:9" x14ac:dyDescent="0.2">
      <c r="A63" s="32"/>
      <c r="B63" s="41"/>
      <c r="C63" s="42"/>
      <c r="D63" s="42"/>
      <c r="E63" s="42"/>
      <c r="F63" s="43"/>
      <c r="G63" s="44"/>
      <c r="H63" s="33"/>
      <c r="I63" s="38" t="str">
        <f t="shared" si="0"/>
        <v/>
      </c>
    </row>
    <row r="64" spans="1:9" x14ac:dyDescent="0.2">
      <c r="A64" s="32"/>
      <c r="B64" s="41"/>
      <c r="C64" s="42"/>
      <c r="D64" s="42"/>
      <c r="E64" s="42"/>
      <c r="F64" s="43"/>
      <c r="G64" s="44"/>
      <c r="H64" s="33"/>
      <c r="I64" s="38" t="str">
        <f t="shared" si="0"/>
        <v/>
      </c>
    </row>
    <row r="65" spans="1:9" x14ac:dyDescent="0.2">
      <c r="A65" s="32"/>
      <c r="B65" s="41"/>
      <c r="C65" s="42"/>
      <c r="D65" s="42"/>
      <c r="E65" s="42"/>
      <c r="F65" s="43"/>
      <c r="G65" s="44"/>
      <c r="H65" s="33"/>
      <c r="I65" s="38" t="str">
        <f t="shared" si="0"/>
        <v/>
      </c>
    </row>
    <row r="66" spans="1:9" x14ac:dyDescent="0.2">
      <c r="A66" s="32"/>
      <c r="B66" s="41"/>
      <c r="C66" s="42"/>
      <c r="D66" s="42"/>
      <c r="E66" s="42"/>
      <c r="F66" s="43"/>
      <c r="G66" s="44"/>
      <c r="H66" s="33"/>
      <c r="I66" s="38" t="str">
        <f t="shared" si="0"/>
        <v/>
      </c>
    </row>
    <row r="67" spans="1:9" x14ac:dyDescent="0.2">
      <c r="A67" s="32"/>
      <c r="B67" s="41"/>
      <c r="C67" s="42"/>
      <c r="D67" s="42"/>
      <c r="E67" s="42"/>
      <c r="F67" s="43"/>
      <c r="G67" s="44"/>
      <c r="H67" s="33"/>
      <c r="I67" s="38" t="str">
        <f t="shared" si="0"/>
        <v/>
      </c>
    </row>
    <row r="68" spans="1:9" x14ac:dyDescent="0.2">
      <c r="A68" s="32"/>
      <c r="B68" s="41"/>
      <c r="C68" s="42"/>
      <c r="D68" s="42"/>
      <c r="E68" s="42"/>
      <c r="F68" s="43"/>
      <c r="G68" s="44"/>
      <c r="H68" s="33"/>
      <c r="I68" s="38" t="str">
        <f t="shared" ref="I68:I131" si="1">IF(AND(COUNTA(B68:G68)&gt;0,COUNTA(B68:G68)&lt;5),"&lt;--- Nombre insuffisant de valeurs","")</f>
        <v/>
      </c>
    </row>
    <row r="69" spans="1:9" x14ac:dyDescent="0.2">
      <c r="A69" s="32"/>
      <c r="B69" s="41"/>
      <c r="C69" s="42"/>
      <c r="D69" s="42"/>
      <c r="E69" s="42"/>
      <c r="F69" s="43"/>
      <c r="G69" s="44"/>
      <c r="H69" s="33"/>
      <c r="I69" s="38" t="str">
        <f t="shared" si="1"/>
        <v/>
      </c>
    </row>
    <row r="70" spans="1:9" x14ac:dyDescent="0.2">
      <c r="A70" s="32"/>
      <c r="B70" s="41"/>
      <c r="C70" s="42"/>
      <c r="D70" s="42"/>
      <c r="E70" s="42"/>
      <c r="F70" s="43"/>
      <c r="G70" s="44"/>
      <c r="H70" s="33"/>
      <c r="I70" s="38" t="str">
        <f t="shared" si="1"/>
        <v/>
      </c>
    </row>
    <row r="71" spans="1:9" x14ac:dyDescent="0.2">
      <c r="A71" s="32"/>
      <c r="B71" s="41"/>
      <c r="C71" s="42"/>
      <c r="D71" s="42"/>
      <c r="E71" s="42"/>
      <c r="F71" s="43"/>
      <c r="G71" s="44"/>
      <c r="H71" s="33"/>
      <c r="I71" s="38" t="str">
        <f t="shared" si="1"/>
        <v/>
      </c>
    </row>
    <row r="72" spans="1:9" x14ac:dyDescent="0.2">
      <c r="A72" s="32"/>
      <c r="B72" s="41"/>
      <c r="C72" s="42"/>
      <c r="D72" s="42"/>
      <c r="E72" s="42"/>
      <c r="F72" s="43"/>
      <c r="G72" s="44"/>
      <c r="H72" s="33"/>
      <c r="I72" s="38" t="str">
        <f t="shared" si="1"/>
        <v/>
      </c>
    </row>
    <row r="73" spans="1:9" x14ac:dyDescent="0.2">
      <c r="A73" s="32"/>
      <c r="B73" s="41"/>
      <c r="C73" s="42"/>
      <c r="D73" s="42"/>
      <c r="E73" s="42"/>
      <c r="F73" s="43"/>
      <c r="G73" s="44"/>
      <c r="H73" s="33"/>
      <c r="I73" s="38" t="str">
        <f t="shared" si="1"/>
        <v/>
      </c>
    </row>
    <row r="74" spans="1:9" x14ac:dyDescent="0.2">
      <c r="A74" s="32"/>
      <c r="B74" s="41"/>
      <c r="C74" s="42"/>
      <c r="D74" s="42"/>
      <c r="E74" s="42"/>
      <c r="F74" s="43"/>
      <c r="G74" s="44"/>
      <c r="H74" s="33"/>
      <c r="I74" s="38" t="str">
        <f t="shared" si="1"/>
        <v/>
      </c>
    </row>
    <row r="75" spans="1:9" x14ac:dyDescent="0.2">
      <c r="A75" s="32"/>
      <c r="B75" s="41"/>
      <c r="C75" s="42"/>
      <c r="D75" s="42"/>
      <c r="E75" s="42"/>
      <c r="F75" s="43"/>
      <c r="G75" s="44"/>
      <c r="H75" s="33"/>
      <c r="I75" s="38" t="str">
        <f t="shared" si="1"/>
        <v/>
      </c>
    </row>
    <row r="76" spans="1:9" x14ac:dyDescent="0.2">
      <c r="A76" s="32"/>
      <c r="B76" s="41"/>
      <c r="C76" s="42"/>
      <c r="D76" s="42"/>
      <c r="E76" s="42"/>
      <c r="F76" s="43"/>
      <c r="G76" s="44"/>
      <c r="H76" s="33"/>
      <c r="I76" s="38" t="str">
        <f t="shared" si="1"/>
        <v/>
      </c>
    </row>
    <row r="77" spans="1:9" x14ac:dyDescent="0.2">
      <c r="A77" s="32"/>
      <c r="B77" s="41"/>
      <c r="C77" s="42"/>
      <c r="D77" s="42"/>
      <c r="E77" s="42"/>
      <c r="F77" s="43"/>
      <c r="G77" s="44"/>
      <c r="H77" s="33"/>
      <c r="I77" s="38" t="str">
        <f t="shared" si="1"/>
        <v/>
      </c>
    </row>
    <row r="78" spans="1:9" x14ac:dyDescent="0.2">
      <c r="A78" s="32"/>
      <c r="B78" s="41"/>
      <c r="C78" s="42"/>
      <c r="D78" s="42"/>
      <c r="E78" s="42"/>
      <c r="F78" s="43"/>
      <c r="G78" s="44"/>
      <c r="H78" s="33"/>
      <c r="I78" s="38" t="str">
        <f t="shared" si="1"/>
        <v/>
      </c>
    </row>
    <row r="79" spans="1:9" x14ac:dyDescent="0.2">
      <c r="A79" s="32"/>
      <c r="B79" s="41"/>
      <c r="C79" s="42"/>
      <c r="D79" s="42"/>
      <c r="E79" s="42"/>
      <c r="F79" s="43"/>
      <c r="G79" s="44"/>
      <c r="H79" s="33"/>
      <c r="I79" s="38" t="str">
        <f t="shared" si="1"/>
        <v/>
      </c>
    </row>
    <row r="80" spans="1:9" x14ac:dyDescent="0.2">
      <c r="A80" s="32"/>
      <c r="B80" s="41"/>
      <c r="C80" s="42"/>
      <c r="D80" s="42"/>
      <c r="E80" s="42"/>
      <c r="F80" s="43"/>
      <c r="G80" s="44"/>
      <c r="H80" s="33"/>
      <c r="I80" s="38" t="str">
        <f t="shared" si="1"/>
        <v/>
      </c>
    </row>
    <row r="81" spans="1:9" x14ac:dyDescent="0.2">
      <c r="A81" s="32"/>
      <c r="B81" s="41"/>
      <c r="C81" s="42"/>
      <c r="D81" s="42"/>
      <c r="E81" s="42"/>
      <c r="F81" s="43"/>
      <c r="G81" s="44"/>
      <c r="H81" s="33"/>
      <c r="I81" s="38" t="str">
        <f t="shared" si="1"/>
        <v/>
      </c>
    </row>
    <row r="82" spans="1:9" x14ac:dyDescent="0.2">
      <c r="A82" s="32"/>
      <c r="B82" s="41"/>
      <c r="C82" s="42"/>
      <c r="D82" s="42"/>
      <c r="E82" s="42"/>
      <c r="F82" s="43"/>
      <c r="G82" s="44"/>
      <c r="H82" s="33"/>
      <c r="I82" s="38" t="str">
        <f t="shared" si="1"/>
        <v/>
      </c>
    </row>
    <row r="83" spans="1:9" x14ac:dyDescent="0.2">
      <c r="A83" s="32"/>
      <c r="B83" s="41"/>
      <c r="C83" s="42"/>
      <c r="D83" s="42"/>
      <c r="E83" s="42"/>
      <c r="F83" s="43"/>
      <c r="G83" s="44"/>
      <c r="H83" s="33"/>
      <c r="I83" s="38" t="str">
        <f t="shared" si="1"/>
        <v/>
      </c>
    </row>
    <row r="84" spans="1:9" x14ac:dyDescent="0.2">
      <c r="A84" s="32"/>
      <c r="B84" s="41"/>
      <c r="C84" s="42"/>
      <c r="D84" s="42"/>
      <c r="E84" s="42"/>
      <c r="F84" s="43"/>
      <c r="G84" s="44"/>
      <c r="H84" s="33"/>
      <c r="I84" s="38" t="str">
        <f t="shared" si="1"/>
        <v/>
      </c>
    </row>
    <row r="85" spans="1:9" x14ac:dyDescent="0.2">
      <c r="A85" s="32"/>
      <c r="B85" s="41"/>
      <c r="C85" s="42"/>
      <c r="D85" s="42"/>
      <c r="E85" s="42"/>
      <c r="F85" s="43"/>
      <c r="G85" s="44"/>
      <c r="H85" s="33"/>
      <c r="I85" s="38" t="str">
        <f t="shared" si="1"/>
        <v/>
      </c>
    </row>
    <row r="86" spans="1:9" x14ac:dyDescent="0.2">
      <c r="A86" s="32"/>
      <c r="B86" s="41"/>
      <c r="C86" s="42"/>
      <c r="D86" s="42"/>
      <c r="E86" s="42"/>
      <c r="F86" s="43"/>
      <c r="G86" s="44"/>
      <c r="H86" s="33"/>
      <c r="I86" s="38" t="str">
        <f t="shared" si="1"/>
        <v/>
      </c>
    </row>
    <row r="87" spans="1:9" x14ac:dyDescent="0.2">
      <c r="A87" s="32"/>
      <c r="B87" s="41"/>
      <c r="C87" s="42"/>
      <c r="D87" s="42"/>
      <c r="E87" s="42"/>
      <c r="F87" s="43"/>
      <c r="G87" s="44"/>
      <c r="H87" s="33"/>
      <c r="I87" s="38" t="str">
        <f t="shared" si="1"/>
        <v/>
      </c>
    </row>
    <row r="88" spans="1:9" x14ac:dyDescent="0.2">
      <c r="A88" s="32"/>
      <c r="B88" s="41"/>
      <c r="C88" s="42"/>
      <c r="D88" s="42"/>
      <c r="E88" s="42"/>
      <c r="F88" s="43"/>
      <c r="G88" s="44"/>
      <c r="H88" s="33"/>
      <c r="I88" s="38" t="str">
        <f t="shared" si="1"/>
        <v/>
      </c>
    </row>
    <row r="89" spans="1:9" x14ac:dyDescent="0.2">
      <c r="A89" s="32"/>
      <c r="B89" s="41"/>
      <c r="C89" s="42"/>
      <c r="D89" s="42"/>
      <c r="E89" s="42"/>
      <c r="F89" s="43"/>
      <c r="G89" s="44"/>
      <c r="H89" s="33"/>
      <c r="I89" s="38" t="str">
        <f t="shared" si="1"/>
        <v/>
      </c>
    </row>
    <row r="90" spans="1:9" x14ac:dyDescent="0.2">
      <c r="A90" s="32"/>
      <c r="B90" s="41"/>
      <c r="C90" s="42"/>
      <c r="D90" s="42"/>
      <c r="E90" s="42"/>
      <c r="F90" s="43"/>
      <c r="G90" s="44"/>
      <c r="H90" s="33"/>
      <c r="I90" s="38" t="str">
        <f t="shared" si="1"/>
        <v/>
      </c>
    </row>
    <row r="91" spans="1:9" x14ac:dyDescent="0.2">
      <c r="A91" s="32"/>
      <c r="B91" s="41"/>
      <c r="C91" s="42"/>
      <c r="D91" s="42"/>
      <c r="E91" s="42"/>
      <c r="F91" s="43"/>
      <c r="G91" s="44"/>
      <c r="H91" s="33"/>
      <c r="I91" s="38" t="str">
        <f t="shared" si="1"/>
        <v/>
      </c>
    </row>
    <row r="92" spans="1:9" x14ac:dyDescent="0.2">
      <c r="A92" s="32"/>
      <c r="B92" s="41"/>
      <c r="C92" s="42"/>
      <c r="D92" s="42"/>
      <c r="E92" s="42"/>
      <c r="F92" s="43"/>
      <c r="G92" s="44"/>
      <c r="H92" s="33"/>
      <c r="I92" s="38" t="str">
        <f t="shared" si="1"/>
        <v/>
      </c>
    </row>
    <row r="93" spans="1:9" x14ac:dyDescent="0.2">
      <c r="A93" s="32"/>
      <c r="B93" s="41"/>
      <c r="C93" s="42"/>
      <c r="D93" s="42"/>
      <c r="E93" s="42"/>
      <c r="F93" s="43"/>
      <c r="G93" s="44"/>
      <c r="H93" s="33"/>
      <c r="I93" s="38" t="str">
        <f t="shared" si="1"/>
        <v/>
      </c>
    </row>
    <row r="94" spans="1:9" x14ac:dyDescent="0.2">
      <c r="A94" s="32"/>
      <c r="B94" s="41"/>
      <c r="C94" s="42"/>
      <c r="D94" s="42"/>
      <c r="E94" s="42"/>
      <c r="F94" s="43"/>
      <c r="G94" s="44"/>
      <c r="H94" s="33"/>
      <c r="I94" s="38" t="str">
        <f t="shared" si="1"/>
        <v/>
      </c>
    </row>
    <row r="95" spans="1:9" x14ac:dyDescent="0.2">
      <c r="A95" s="32"/>
      <c r="B95" s="41"/>
      <c r="C95" s="42"/>
      <c r="D95" s="42"/>
      <c r="E95" s="42"/>
      <c r="F95" s="43"/>
      <c r="G95" s="44"/>
      <c r="H95" s="33"/>
      <c r="I95" s="38" t="str">
        <f t="shared" si="1"/>
        <v/>
      </c>
    </row>
    <row r="96" spans="1:9" x14ac:dyDescent="0.2">
      <c r="A96" s="32"/>
      <c r="B96" s="41"/>
      <c r="C96" s="42"/>
      <c r="D96" s="42"/>
      <c r="E96" s="42"/>
      <c r="F96" s="43"/>
      <c r="G96" s="44"/>
      <c r="H96" s="33"/>
      <c r="I96" s="38" t="str">
        <f t="shared" si="1"/>
        <v/>
      </c>
    </row>
    <row r="97" spans="1:9" x14ac:dyDescent="0.2">
      <c r="A97" s="32"/>
      <c r="B97" s="41"/>
      <c r="C97" s="42"/>
      <c r="D97" s="42"/>
      <c r="E97" s="42"/>
      <c r="F97" s="43"/>
      <c r="G97" s="44"/>
      <c r="H97" s="33"/>
      <c r="I97" s="38" t="str">
        <f t="shared" si="1"/>
        <v/>
      </c>
    </row>
    <row r="98" spans="1:9" x14ac:dyDescent="0.2">
      <c r="A98" s="32"/>
      <c r="B98" s="41"/>
      <c r="C98" s="42"/>
      <c r="D98" s="42"/>
      <c r="E98" s="42"/>
      <c r="F98" s="43"/>
      <c r="G98" s="44"/>
      <c r="H98" s="33"/>
      <c r="I98" s="38" t="str">
        <f t="shared" si="1"/>
        <v/>
      </c>
    </row>
    <row r="99" spans="1:9" x14ac:dyDescent="0.2">
      <c r="A99" s="32"/>
      <c r="B99" s="41"/>
      <c r="C99" s="42"/>
      <c r="D99" s="42"/>
      <c r="E99" s="42"/>
      <c r="F99" s="43"/>
      <c r="G99" s="44"/>
      <c r="H99" s="33"/>
      <c r="I99" s="38" t="str">
        <f t="shared" si="1"/>
        <v/>
      </c>
    </row>
    <row r="100" spans="1:9" x14ac:dyDescent="0.2">
      <c r="A100" s="32"/>
      <c r="B100" s="41"/>
      <c r="C100" s="42"/>
      <c r="D100" s="42"/>
      <c r="E100" s="42"/>
      <c r="F100" s="43"/>
      <c r="G100" s="44"/>
      <c r="H100" s="33"/>
      <c r="I100" s="38" t="str">
        <f t="shared" si="1"/>
        <v/>
      </c>
    </row>
    <row r="101" spans="1:9" x14ac:dyDescent="0.2">
      <c r="A101" s="32"/>
      <c r="B101" s="41"/>
      <c r="C101" s="42"/>
      <c r="D101" s="42"/>
      <c r="E101" s="42"/>
      <c r="F101" s="43"/>
      <c r="G101" s="44"/>
      <c r="H101" s="33"/>
      <c r="I101" s="38" t="str">
        <f t="shared" si="1"/>
        <v/>
      </c>
    </row>
    <row r="102" spans="1:9" x14ac:dyDescent="0.2">
      <c r="A102" s="32"/>
      <c r="B102" s="41"/>
      <c r="C102" s="42"/>
      <c r="D102" s="42"/>
      <c r="E102" s="42"/>
      <c r="F102" s="43"/>
      <c r="G102" s="44"/>
      <c r="H102" s="33"/>
      <c r="I102" s="38" t="str">
        <f t="shared" si="1"/>
        <v/>
      </c>
    </row>
    <row r="103" spans="1:9" x14ac:dyDescent="0.2">
      <c r="A103" s="32"/>
      <c r="B103" s="41"/>
      <c r="C103" s="42"/>
      <c r="D103" s="42"/>
      <c r="E103" s="42"/>
      <c r="F103" s="43"/>
      <c r="G103" s="44"/>
      <c r="H103" s="33"/>
      <c r="I103" s="38" t="str">
        <f t="shared" si="1"/>
        <v/>
      </c>
    </row>
    <row r="104" spans="1:9" x14ac:dyDescent="0.2">
      <c r="A104" s="32"/>
      <c r="B104" s="41"/>
      <c r="C104" s="42"/>
      <c r="D104" s="42"/>
      <c r="E104" s="42"/>
      <c r="F104" s="43"/>
      <c r="G104" s="44"/>
      <c r="H104" s="33"/>
      <c r="I104" s="38" t="str">
        <f t="shared" si="1"/>
        <v/>
      </c>
    </row>
    <row r="105" spans="1:9" x14ac:dyDescent="0.2">
      <c r="A105" s="32"/>
      <c r="B105" s="41"/>
      <c r="C105" s="42"/>
      <c r="D105" s="42"/>
      <c r="E105" s="42"/>
      <c r="F105" s="43"/>
      <c r="G105" s="44"/>
      <c r="H105" s="33"/>
      <c r="I105" s="38" t="str">
        <f t="shared" si="1"/>
        <v/>
      </c>
    </row>
    <row r="106" spans="1:9" x14ac:dyDescent="0.2">
      <c r="A106" s="32"/>
      <c r="B106" s="41"/>
      <c r="C106" s="42"/>
      <c r="D106" s="42"/>
      <c r="E106" s="42"/>
      <c r="F106" s="43"/>
      <c r="G106" s="44"/>
      <c r="H106" s="33"/>
      <c r="I106" s="38" t="str">
        <f t="shared" si="1"/>
        <v/>
      </c>
    </row>
    <row r="107" spans="1:9" x14ac:dyDescent="0.2">
      <c r="A107" s="32"/>
      <c r="B107" s="41"/>
      <c r="C107" s="42"/>
      <c r="D107" s="42"/>
      <c r="E107" s="42"/>
      <c r="F107" s="43"/>
      <c r="G107" s="44"/>
      <c r="H107" s="33"/>
      <c r="I107" s="38" t="str">
        <f t="shared" si="1"/>
        <v/>
      </c>
    </row>
    <row r="108" spans="1:9" x14ac:dyDescent="0.2">
      <c r="A108" s="32"/>
      <c r="B108" s="41"/>
      <c r="C108" s="42"/>
      <c r="D108" s="42"/>
      <c r="E108" s="42"/>
      <c r="F108" s="43"/>
      <c r="G108" s="44"/>
      <c r="H108" s="33"/>
      <c r="I108" s="38" t="str">
        <f t="shared" si="1"/>
        <v/>
      </c>
    </row>
    <row r="109" spans="1:9" x14ac:dyDescent="0.2">
      <c r="A109" s="32"/>
      <c r="B109" s="41"/>
      <c r="C109" s="42"/>
      <c r="D109" s="42"/>
      <c r="E109" s="42"/>
      <c r="F109" s="43"/>
      <c r="G109" s="44"/>
      <c r="H109" s="33"/>
      <c r="I109" s="38" t="str">
        <f t="shared" si="1"/>
        <v/>
      </c>
    </row>
    <row r="110" spans="1:9" x14ac:dyDescent="0.2">
      <c r="A110" s="32"/>
      <c r="B110" s="41"/>
      <c r="C110" s="42"/>
      <c r="D110" s="42"/>
      <c r="E110" s="42"/>
      <c r="F110" s="43"/>
      <c r="G110" s="44"/>
      <c r="H110" s="33"/>
      <c r="I110" s="38" t="str">
        <f t="shared" si="1"/>
        <v/>
      </c>
    </row>
    <row r="111" spans="1:9" x14ac:dyDescent="0.2">
      <c r="A111" s="32"/>
      <c r="B111" s="41"/>
      <c r="C111" s="42"/>
      <c r="D111" s="42"/>
      <c r="E111" s="42"/>
      <c r="F111" s="43"/>
      <c r="G111" s="44"/>
      <c r="H111" s="33"/>
      <c r="I111" s="38" t="str">
        <f t="shared" si="1"/>
        <v/>
      </c>
    </row>
    <row r="112" spans="1:9" x14ac:dyDescent="0.2">
      <c r="A112" s="32"/>
      <c r="B112" s="41"/>
      <c r="C112" s="42"/>
      <c r="D112" s="42"/>
      <c r="E112" s="42"/>
      <c r="F112" s="43"/>
      <c r="G112" s="44"/>
      <c r="H112" s="33"/>
      <c r="I112" s="38" t="str">
        <f t="shared" si="1"/>
        <v/>
      </c>
    </row>
    <row r="113" spans="1:9" x14ac:dyDescent="0.2">
      <c r="A113" s="32"/>
      <c r="B113" s="41"/>
      <c r="C113" s="42"/>
      <c r="D113" s="42"/>
      <c r="E113" s="42"/>
      <c r="F113" s="43"/>
      <c r="G113" s="44"/>
      <c r="H113" s="33"/>
      <c r="I113" s="38" t="str">
        <f t="shared" si="1"/>
        <v/>
      </c>
    </row>
    <row r="114" spans="1:9" x14ac:dyDescent="0.2">
      <c r="A114" s="32"/>
      <c r="B114" s="41"/>
      <c r="C114" s="42"/>
      <c r="D114" s="42"/>
      <c r="E114" s="42"/>
      <c r="F114" s="43"/>
      <c r="G114" s="44"/>
      <c r="H114" s="33"/>
      <c r="I114" s="38" t="str">
        <f t="shared" si="1"/>
        <v/>
      </c>
    </row>
    <row r="115" spans="1:9" x14ac:dyDescent="0.2">
      <c r="A115" s="32"/>
      <c r="B115" s="41"/>
      <c r="C115" s="42"/>
      <c r="D115" s="42"/>
      <c r="E115" s="42"/>
      <c r="F115" s="43"/>
      <c r="G115" s="44"/>
      <c r="H115" s="33"/>
      <c r="I115" s="38" t="str">
        <f t="shared" si="1"/>
        <v/>
      </c>
    </row>
    <row r="116" spans="1:9" x14ac:dyDescent="0.2">
      <c r="A116" s="32"/>
      <c r="B116" s="41"/>
      <c r="C116" s="42"/>
      <c r="D116" s="42"/>
      <c r="E116" s="42"/>
      <c r="F116" s="43"/>
      <c r="G116" s="44"/>
      <c r="H116" s="33"/>
      <c r="I116" s="38" t="str">
        <f t="shared" si="1"/>
        <v/>
      </c>
    </row>
    <row r="117" spans="1:9" x14ac:dyDescent="0.2">
      <c r="A117" s="32"/>
      <c r="B117" s="41"/>
      <c r="C117" s="42"/>
      <c r="D117" s="42"/>
      <c r="E117" s="42"/>
      <c r="F117" s="43"/>
      <c r="G117" s="44"/>
      <c r="H117" s="33"/>
      <c r="I117" s="38" t="str">
        <f t="shared" si="1"/>
        <v/>
      </c>
    </row>
    <row r="118" spans="1:9" x14ac:dyDescent="0.2">
      <c r="A118" s="32"/>
      <c r="B118" s="41"/>
      <c r="C118" s="42"/>
      <c r="D118" s="42"/>
      <c r="E118" s="42"/>
      <c r="F118" s="43"/>
      <c r="G118" s="44"/>
      <c r="H118" s="33"/>
      <c r="I118" s="38" t="str">
        <f t="shared" si="1"/>
        <v/>
      </c>
    </row>
    <row r="119" spans="1:9" x14ac:dyDescent="0.2">
      <c r="A119" s="32"/>
      <c r="B119" s="41"/>
      <c r="C119" s="42"/>
      <c r="D119" s="42"/>
      <c r="E119" s="42"/>
      <c r="F119" s="43"/>
      <c r="G119" s="44"/>
      <c r="H119" s="33"/>
      <c r="I119" s="38" t="str">
        <f t="shared" si="1"/>
        <v/>
      </c>
    </row>
    <row r="120" spans="1:9" x14ac:dyDescent="0.2">
      <c r="A120" s="32"/>
      <c r="B120" s="41"/>
      <c r="C120" s="42"/>
      <c r="D120" s="42"/>
      <c r="E120" s="42"/>
      <c r="F120" s="43"/>
      <c r="G120" s="44"/>
      <c r="H120" s="33"/>
      <c r="I120" s="38" t="str">
        <f t="shared" si="1"/>
        <v/>
      </c>
    </row>
    <row r="121" spans="1:9" x14ac:dyDescent="0.2">
      <c r="A121" s="32"/>
      <c r="B121" s="41"/>
      <c r="C121" s="42"/>
      <c r="D121" s="42"/>
      <c r="E121" s="42"/>
      <c r="F121" s="43"/>
      <c r="G121" s="44"/>
      <c r="H121" s="33"/>
      <c r="I121" s="38" t="str">
        <f t="shared" si="1"/>
        <v/>
      </c>
    </row>
    <row r="122" spans="1:9" x14ac:dyDescent="0.2">
      <c r="A122" s="32"/>
      <c r="B122" s="41"/>
      <c r="C122" s="42"/>
      <c r="D122" s="42"/>
      <c r="E122" s="42"/>
      <c r="F122" s="43"/>
      <c r="G122" s="44"/>
      <c r="H122" s="33"/>
      <c r="I122" s="38" t="str">
        <f t="shared" si="1"/>
        <v/>
      </c>
    </row>
    <row r="123" spans="1:9" x14ac:dyDescent="0.2">
      <c r="A123" s="32"/>
      <c r="B123" s="41"/>
      <c r="C123" s="42"/>
      <c r="D123" s="42"/>
      <c r="E123" s="42"/>
      <c r="F123" s="43"/>
      <c r="G123" s="44"/>
      <c r="H123" s="33"/>
      <c r="I123" s="38" t="str">
        <f t="shared" si="1"/>
        <v/>
      </c>
    </row>
    <row r="124" spans="1:9" x14ac:dyDescent="0.2">
      <c r="A124" s="32"/>
      <c r="B124" s="41"/>
      <c r="C124" s="42"/>
      <c r="D124" s="42"/>
      <c r="E124" s="42"/>
      <c r="F124" s="43"/>
      <c r="G124" s="44"/>
      <c r="H124" s="33"/>
      <c r="I124" s="38" t="str">
        <f t="shared" si="1"/>
        <v/>
      </c>
    </row>
    <row r="125" spans="1:9" x14ac:dyDescent="0.2">
      <c r="A125" s="32"/>
      <c r="B125" s="41"/>
      <c r="C125" s="42"/>
      <c r="D125" s="42"/>
      <c r="E125" s="42"/>
      <c r="F125" s="43"/>
      <c r="G125" s="44"/>
      <c r="H125" s="33"/>
      <c r="I125" s="38" t="str">
        <f t="shared" si="1"/>
        <v/>
      </c>
    </row>
    <row r="126" spans="1:9" x14ac:dyDescent="0.2">
      <c r="A126" s="32"/>
      <c r="B126" s="41"/>
      <c r="C126" s="42"/>
      <c r="D126" s="42"/>
      <c r="E126" s="42"/>
      <c r="F126" s="43"/>
      <c r="G126" s="44"/>
      <c r="H126" s="33"/>
      <c r="I126" s="38" t="str">
        <f t="shared" si="1"/>
        <v/>
      </c>
    </row>
    <row r="127" spans="1:9" x14ac:dyDescent="0.2">
      <c r="A127" s="32"/>
      <c r="B127" s="41"/>
      <c r="C127" s="42"/>
      <c r="D127" s="42"/>
      <c r="E127" s="42"/>
      <c r="F127" s="43"/>
      <c r="G127" s="44"/>
      <c r="H127" s="33"/>
      <c r="I127" s="38" t="str">
        <f t="shared" si="1"/>
        <v/>
      </c>
    </row>
    <row r="128" spans="1:9" x14ac:dyDescent="0.2">
      <c r="A128" s="32"/>
      <c r="B128" s="41"/>
      <c r="C128" s="42"/>
      <c r="D128" s="42"/>
      <c r="E128" s="42"/>
      <c r="F128" s="43"/>
      <c r="G128" s="44"/>
      <c r="H128" s="33"/>
      <c r="I128" s="38" t="str">
        <f t="shared" si="1"/>
        <v/>
      </c>
    </row>
    <row r="129" spans="1:9" x14ac:dyDescent="0.2">
      <c r="A129" s="32"/>
      <c r="B129" s="41"/>
      <c r="C129" s="42"/>
      <c r="D129" s="42"/>
      <c r="E129" s="42"/>
      <c r="F129" s="43"/>
      <c r="G129" s="44"/>
      <c r="H129" s="33"/>
      <c r="I129" s="38" t="str">
        <f t="shared" si="1"/>
        <v/>
      </c>
    </row>
    <row r="130" spans="1:9" x14ac:dyDescent="0.2">
      <c r="A130" s="32"/>
      <c r="B130" s="41"/>
      <c r="C130" s="42"/>
      <c r="D130" s="42"/>
      <c r="E130" s="42"/>
      <c r="F130" s="43"/>
      <c r="G130" s="44"/>
      <c r="H130" s="33"/>
      <c r="I130" s="38" t="str">
        <f t="shared" si="1"/>
        <v/>
      </c>
    </row>
    <row r="131" spans="1:9" x14ac:dyDescent="0.2">
      <c r="A131" s="32"/>
      <c r="B131" s="41"/>
      <c r="C131" s="42"/>
      <c r="D131" s="42"/>
      <c r="E131" s="42"/>
      <c r="F131" s="43"/>
      <c r="G131" s="44"/>
      <c r="H131" s="33"/>
      <c r="I131" s="38" t="str">
        <f t="shared" si="1"/>
        <v/>
      </c>
    </row>
    <row r="132" spans="1:9" x14ac:dyDescent="0.2">
      <c r="A132" s="32"/>
      <c r="B132" s="41"/>
      <c r="C132" s="42"/>
      <c r="D132" s="42"/>
      <c r="E132" s="42"/>
      <c r="F132" s="43"/>
      <c r="G132" s="44"/>
      <c r="H132" s="33"/>
      <c r="I132" s="38" t="str">
        <f t="shared" ref="I132:I195" si="2">IF(AND(COUNTA(B132:G132)&gt;0,COUNTA(B132:G132)&lt;5),"&lt;--- Nombre insuffisant de valeurs","")</f>
        <v/>
      </c>
    </row>
    <row r="133" spans="1:9" x14ac:dyDescent="0.2">
      <c r="A133" s="32"/>
      <c r="B133" s="41"/>
      <c r="C133" s="42"/>
      <c r="D133" s="42"/>
      <c r="E133" s="42"/>
      <c r="F133" s="43"/>
      <c r="G133" s="44"/>
      <c r="H133" s="33"/>
      <c r="I133" s="38" t="str">
        <f t="shared" si="2"/>
        <v/>
      </c>
    </row>
    <row r="134" spans="1:9" x14ac:dyDescent="0.2">
      <c r="A134" s="32"/>
      <c r="B134" s="41"/>
      <c r="C134" s="42"/>
      <c r="D134" s="42"/>
      <c r="E134" s="42"/>
      <c r="F134" s="43"/>
      <c r="G134" s="44"/>
      <c r="H134" s="33"/>
      <c r="I134" s="38" t="str">
        <f t="shared" si="2"/>
        <v/>
      </c>
    </row>
    <row r="135" spans="1:9" x14ac:dyDescent="0.2">
      <c r="A135" s="32"/>
      <c r="B135" s="41"/>
      <c r="C135" s="42"/>
      <c r="D135" s="42"/>
      <c r="E135" s="42"/>
      <c r="F135" s="43"/>
      <c r="G135" s="44"/>
      <c r="H135" s="33"/>
      <c r="I135" s="38" t="str">
        <f t="shared" si="2"/>
        <v/>
      </c>
    </row>
    <row r="136" spans="1:9" x14ac:dyDescent="0.2">
      <c r="A136" s="32"/>
      <c r="B136" s="41"/>
      <c r="C136" s="42"/>
      <c r="D136" s="42"/>
      <c r="E136" s="42"/>
      <c r="F136" s="43"/>
      <c r="G136" s="44"/>
      <c r="H136" s="33"/>
      <c r="I136" s="38" t="str">
        <f t="shared" si="2"/>
        <v/>
      </c>
    </row>
    <row r="137" spans="1:9" x14ac:dyDescent="0.2">
      <c r="A137" s="32"/>
      <c r="B137" s="41"/>
      <c r="C137" s="42"/>
      <c r="D137" s="42"/>
      <c r="E137" s="42"/>
      <c r="F137" s="43"/>
      <c r="G137" s="44"/>
      <c r="H137" s="33"/>
      <c r="I137" s="38" t="str">
        <f t="shared" si="2"/>
        <v/>
      </c>
    </row>
    <row r="138" spans="1:9" x14ac:dyDescent="0.2">
      <c r="A138" s="32"/>
      <c r="B138" s="41"/>
      <c r="C138" s="42"/>
      <c r="D138" s="42"/>
      <c r="E138" s="42"/>
      <c r="F138" s="43"/>
      <c r="G138" s="44"/>
      <c r="H138" s="33"/>
      <c r="I138" s="38" t="str">
        <f t="shared" si="2"/>
        <v/>
      </c>
    </row>
    <row r="139" spans="1:9" x14ac:dyDescent="0.2">
      <c r="A139" s="32"/>
      <c r="B139" s="41"/>
      <c r="C139" s="42"/>
      <c r="D139" s="42"/>
      <c r="E139" s="42"/>
      <c r="F139" s="43"/>
      <c r="G139" s="44"/>
      <c r="H139" s="33"/>
      <c r="I139" s="38" t="str">
        <f t="shared" si="2"/>
        <v/>
      </c>
    </row>
    <row r="140" spans="1:9" x14ac:dyDescent="0.2">
      <c r="A140" s="32"/>
      <c r="B140" s="41"/>
      <c r="C140" s="42"/>
      <c r="D140" s="42"/>
      <c r="E140" s="42"/>
      <c r="F140" s="43"/>
      <c r="G140" s="44"/>
      <c r="H140" s="33"/>
      <c r="I140" s="38" t="str">
        <f t="shared" si="2"/>
        <v/>
      </c>
    </row>
    <row r="141" spans="1:9" x14ac:dyDescent="0.2">
      <c r="A141" s="32"/>
      <c r="B141" s="41"/>
      <c r="C141" s="42"/>
      <c r="D141" s="42"/>
      <c r="E141" s="42"/>
      <c r="F141" s="43"/>
      <c r="G141" s="44"/>
      <c r="H141" s="33"/>
      <c r="I141" s="38" t="str">
        <f t="shared" si="2"/>
        <v/>
      </c>
    </row>
    <row r="142" spans="1:9" x14ac:dyDescent="0.2">
      <c r="A142" s="32"/>
      <c r="B142" s="41"/>
      <c r="C142" s="42"/>
      <c r="D142" s="42"/>
      <c r="E142" s="42"/>
      <c r="F142" s="43"/>
      <c r="G142" s="44"/>
      <c r="H142" s="33"/>
      <c r="I142" s="38" t="str">
        <f t="shared" si="2"/>
        <v/>
      </c>
    </row>
    <row r="143" spans="1:9" x14ac:dyDescent="0.2">
      <c r="A143" s="32"/>
      <c r="B143" s="41"/>
      <c r="C143" s="42"/>
      <c r="D143" s="42"/>
      <c r="E143" s="42"/>
      <c r="F143" s="43"/>
      <c r="G143" s="44"/>
      <c r="H143" s="33"/>
      <c r="I143" s="38" t="str">
        <f t="shared" si="2"/>
        <v/>
      </c>
    </row>
    <row r="144" spans="1:9" x14ac:dyDescent="0.2">
      <c r="A144" s="32"/>
      <c r="B144" s="41"/>
      <c r="C144" s="42"/>
      <c r="D144" s="42"/>
      <c r="E144" s="42"/>
      <c r="F144" s="43"/>
      <c r="G144" s="44"/>
      <c r="H144" s="33"/>
      <c r="I144" s="38" t="str">
        <f t="shared" si="2"/>
        <v/>
      </c>
    </row>
    <row r="145" spans="1:9" x14ac:dyDescent="0.2">
      <c r="A145" s="32"/>
      <c r="B145" s="41"/>
      <c r="C145" s="42"/>
      <c r="D145" s="42"/>
      <c r="E145" s="42"/>
      <c r="F145" s="43"/>
      <c r="G145" s="44"/>
      <c r="H145" s="33"/>
      <c r="I145" s="38" t="str">
        <f t="shared" si="2"/>
        <v/>
      </c>
    </row>
    <row r="146" spans="1:9" x14ac:dyDescent="0.2">
      <c r="A146" s="32"/>
      <c r="B146" s="41"/>
      <c r="C146" s="42"/>
      <c r="D146" s="42"/>
      <c r="E146" s="42"/>
      <c r="F146" s="43"/>
      <c r="G146" s="44"/>
      <c r="H146" s="33"/>
      <c r="I146" s="38" t="str">
        <f t="shared" si="2"/>
        <v/>
      </c>
    </row>
    <row r="147" spans="1:9" x14ac:dyDescent="0.2">
      <c r="A147" s="32"/>
      <c r="B147" s="41"/>
      <c r="C147" s="42"/>
      <c r="D147" s="42"/>
      <c r="E147" s="42"/>
      <c r="F147" s="43"/>
      <c r="G147" s="44"/>
      <c r="H147" s="33"/>
      <c r="I147" s="38" t="str">
        <f t="shared" si="2"/>
        <v/>
      </c>
    </row>
    <row r="148" spans="1:9" x14ac:dyDescent="0.2">
      <c r="A148" s="32"/>
      <c r="B148" s="41"/>
      <c r="C148" s="42"/>
      <c r="D148" s="42"/>
      <c r="E148" s="42"/>
      <c r="F148" s="43"/>
      <c r="G148" s="44"/>
      <c r="H148" s="33"/>
      <c r="I148" s="38" t="str">
        <f t="shared" si="2"/>
        <v/>
      </c>
    </row>
    <row r="149" spans="1:9" x14ac:dyDescent="0.2">
      <c r="A149" s="32"/>
      <c r="B149" s="41"/>
      <c r="C149" s="42"/>
      <c r="D149" s="42"/>
      <c r="E149" s="42"/>
      <c r="F149" s="43"/>
      <c r="G149" s="44"/>
      <c r="H149" s="33"/>
      <c r="I149" s="38" t="str">
        <f t="shared" si="2"/>
        <v/>
      </c>
    </row>
    <row r="150" spans="1:9" x14ac:dyDescent="0.2">
      <c r="A150" s="32"/>
      <c r="B150" s="41"/>
      <c r="C150" s="42"/>
      <c r="D150" s="42"/>
      <c r="E150" s="42"/>
      <c r="F150" s="43"/>
      <c r="G150" s="44"/>
      <c r="H150" s="33"/>
      <c r="I150" s="38" t="str">
        <f t="shared" si="2"/>
        <v/>
      </c>
    </row>
    <row r="151" spans="1:9" x14ac:dyDescent="0.2">
      <c r="A151" s="32"/>
      <c r="B151" s="41"/>
      <c r="C151" s="42"/>
      <c r="D151" s="42"/>
      <c r="E151" s="42"/>
      <c r="F151" s="43"/>
      <c r="G151" s="44"/>
      <c r="H151" s="33"/>
      <c r="I151" s="38" t="str">
        <f t="shared" si="2"/>
        <v/>
      </c>
    </row>
    <row r="152" spans="1:9" x14ac:dyDescent="0.2">
      <c r="A152" s="32"/>
      <c r="B152" s="41"/>
      <c r="C152" s="42"/>
      <c r="D152" s="42"/>
      <c r="E152" s="42"/>
      <c r="F152" s="43"/>
      <c r="G152" s="44"/>
      <c r="H152" s="33"/>
      <c r="I152" s="38" t="str">
        <f t="shared" si="2"/>
        <v/>
      </c>
    </row>
    <row r="153" spans="1:9" x14ac:dyDescent="0.2">
      <c r="A153" s="32"/>
      <c r="B153" s="41"/>
      <c r="C153" s="42"/>
      <c r="D153" s="42"/>
      <c r="E153" s="42"/>
      <c r="F153" s="43"/>
      <c r="G153" s="44"/>
      <c r="H153" s="33"/>
      <c r="I153" s="38" t="str">
        <f t="shared" si="2"/>
        <v/>
      </c>
    </row>
    <row r="154" spans="1:9" x14ac:dyDescent="0.2">
      <c r="A154" s="32"/>
      <c r="B154" s="41"/>
      <c r="C154" s="42"/>
      <c r="D154" s="42"/>
      <c r="E154" s="42"/>
      <c r="F154" s="43"/>
      <c r="G154" s="44"/>
      <c r="H154" s="33"/>
      <c r="I154" s="38" t="str">
        <f t="shared" si="2"/>
        <v/>
      </c>
    </row>
    <row r="155" spans="1:9" x14ac:dyDescent="0.2">
      <c r="A155" s="32"/>
      <c r="B155" s="41"/>
      <c r="C155" s="42"/>
      <c r="D155" s="42"/>
      <c r="E155" s="42"/>
      <c r="F155" s="43"/>
      <c r="G155" s="44"/>
      <c r="H155" s="33"/>
      <c r="I155" s="38" t="str">
        <f t="shared" si="2"/>
        <v/>
      </c>
    </row>
    <row r="156" spans="1:9" x14ac:dyDescent="0.2">
      <c r="A156" s="32"/>
      <c r="B156" s="41"/>
      <c r="C156" s="42"/>
      <c r="D156" s="42"/>
      <c r="E156" s="42"/>
      <c r="F156" s="43"/>
      <c r="G156" s="44"/>
      <c r="H156" s="33"/>
      <c r="I156" s="38" t="str">
        <f t="shared" si="2"/>
        <v/>
      </c>
    </row>
    <row r="157" spans="1:9" x14ac:dyDescent="0.2">
      <c r="A157" s="32"/>
      <c r="B157" s="41"/>
      <c r="C157" s="42"/>
      <c r="D157" s="42"/>
      <c r="E157" s="42"/>
      <c r="F157" s="43"/>
      <c r="G157" s="44"/>
      <c r="H157" s="33"/>
      <c r="I157" s="38" t="str">
        <f t="shared" si="2"/>
        <v/>
      </c>
    </row>
    <row r="158" spans="1:9" x14ac:dyDescent="0.2">
      <c r="A158" s="32"/>
      <c r="B158" s="41"/>
      <c r="C158" s="42"/>
      <c r="D158" s="42"/>
      <c r="E158" s="42"/>
      <c r="F158" s="43"/>
      <c r="G158" s="44"/>
      <c r="H158" s="33"/>
      <c r="I158" s="38" t="str">
        <f t="shared" si="2"/>
        <v/>
      </c>
    </row>
    <row r="159" spans="1:9" x14ac:dyDescent="0.2">
      <c r="A159" s="32"/>
      <c r="B159" s="41"/>
      <c r="C159" s="42"/>
      <c r="D159" s="42"/>
      <c r="E159" s="42"/>
      <c r="F159" s="43"/>
      <c r="G159" s="44"/>
      <c r="H159" s="33"/>
      <c r="I159" s="38" t="str">
        <f t="shared" si="2"/>
        <v/>
      </c>
    </row>
    <row r="160" spans="1:9" x14ac:dyDescent="0.2">
      <c r="A160" s="32"/>
      <c r="B160" s="41"/>
      <c r="C160" s="42"/>
      <c r="D160" s="42"/>
      <c r="E160" s="42"/>
      <c r="F160" s="43"/>
      <c r="G160" s="44"/>
      <c r="H160" s="33"/>
      <c r="I160" s="38" t="str">
        <f t="shared" si="2"/>
        <v/>
      </c>
    </row>
    <row r="161" spans="1:9" x14ac:dyDescent="0.2">
      <c r="A161" s="32"/>
      <c r="B161" s="41"/>
      <c r="C161" s="42"/>
      <c r="D161" s="42"/>
      <c r="E161" s="42"/>
      <c r="F161" s="43"/>
      <c r="G161" s="44"/>
      <c r="H161" s="33"/>
      <c r="I161" s="38" t="str">
        <f t="shared" si="2"/>
        <v/>
      </c>
    </row>
    <row r="162" spans="1:9" x14ac:dyDescent="0.2">
      <c r="A162" s="32"/>
      <c r="B162" s="41"/>
      <c r="C162" s="42"/>
      <c r="D162" s="42"/>
      <c r="E162" s="42"/>
      <c r="F162" s="43"/>
      <c r="G162" s="44"/>
      <c r="H162" s="33"/>
      <c r="I162" s="38" t="str">
        <f t="shared" si="2"/>
        <v/>
      </c>
    </row>
    <row r="163" spans="1:9" x14ac:dyDescent="0.2">
      <c r="A163" s="32"/>
      <c r="B163" s="41"/>
      <c r="C163" s="42"/>
      <c r="D163" s="42"/>
      <c r="E163" s="42"/>
      <c r="F163" s="43"/>
      <c r="G163" s="44"/>
      <c r="H163" s="33"/>
      <c r="I163" s="38" t="str">
        <f t="shared" si="2"/>
        <v/>
      </c>
    </row>
    <row r="164" spans="1:9" x14ac:dyDescent="0.2">
      <c r="A164" s="32"/>
      <c r="B164" s="41"/>
      <c r="C164" s="42"/>
      <c r="D164" s="42"/>
      <c r="E164" s="42"/>
      <c r="F164" s="43"/>
      <c r="G164" s="44"/>
      <c r="H164" s="33"/>
      <c r="I164" s="38" t="str">
        <f t="shared" si="2"/>
        <v/>
      </c>
    </row>
    <row r="165" spans="1:9" x14ac:dyDescent="0.2">
      <c r="A165" s="32"/>
      <c r="B165" s="41"/>
      <c r="C165" s="42"/>
      <c r="D165" s="42"/>
      <c r="E165" s="42"/>
      <c r="F165" s="43"/>
      <c r="G165" s="44"/>
      <c r="H165" s="33"/>
      <c r="I165" s="38" t="str">
        <f t="shared" si="2"/>
        <v/>
      </c>
    </row>
    <row r="166" spans="1:9" x14ac:dyDescent="0.2">
      <c r="A166" s="32"/>
      <c r="B166" s="41"/>
      <c r="C166" s="42"/>
      <c r="D166" s="42"/>
      <c r="E166" s="42"/>
      <c r="F166" s="43"/>
      <c r="G166" s="44"/>
      <c r="H166" s="33"/>
      <c r="I166" s="38" t="str">
        <f t="shared" si="2"/>
        <v/>
      </c>
    </row>
    <row r="167" spans="1:9" x14ac:dyDescent="0.2">
      <c r="A167" s="32"/>
      <c r="B167" s="41"/>
      <c r="C167" s="42"/>
      <c r="D167" s="42"/>
      <c r="E167" s="42"/>
      <c r="F167" s="43"/>
      <c r="G167" s="44"/>
      <c r="H167" s="33"/>
      <c r="I167" s="38" t="str">
        <f t="shared" si="2"/>
        <v/>
      </c>
    </row>
    <row r="168" spans="1:9" x14ac:dyDescent="0.2">
      <c r="A168" s="32"/>
      <c r="B168" s="41"/>
      <c r="C168" s="42"/>
      <c r="D168" s="42"/>
      <c r="E168" s="42"/>
      <c r="F168" s="43"/>
      <c r="G168" s="44"/>
      <c r="H168" s="33"/>
      <c r="I168" s="38" t="str">
        <f t="shared" si="2"/>
        <v/>
      </c>
    </row>
    <row r="169" spans="1:9" x14ac:dyDescent="0.2">
      <c r="A169" s="32"/>
      <c r="B169" s="41"/>
      <c r="C169" s="42"/>
      <c r="D169" s="42"/>
      <c r="E169" s="42"/>
      <c r="F169" s="43"/>
      <c r="G169" s="44"/>
      <c r="H169" s="33"/>
      <c r="I169" s="38" t="str">
        <f t="shared" si="2"/>
        <v/>
      </c>
    </row>
    <row r="170" spans="1:9" x14ac:dyDescent="0.2">
      <c r="A170" s="32"/>
      <c r="B170" s="41"/>
      <c r="C170" s="42"/>
      <c r="D170" s="42"/>
      <c r="E170" s="42"/>
      <c r="F170" s="43"/>
      <c r="G170" s="44"/>
      <c r="H170" s="33"/>
      <c r="I170" s="38" t="str">
        <f t="shared" si="2"/>
        <v/>
      </c>
    </row>
    <row r="171" spans="1:9" x14ac:dyDescent="0.2">
      <c r="A171" s="32"/>
      <c r="B171" s="41"/>
      <c r="C171" s="42"/>
      <c r="D171" s="42"/>
      <c r="E171" s="42"/>
      <c r="F171" s="43"/>
      <c r="G171" s="44"/>
      <c r="H171" s="33"/>
      <c r="I171" s="38" t="str">
        <f t="shared" si="2"/>
        <v/>
      </c>
    </row>
    <row r="172" spans="1:9" x14ac:dyDescent="0.2">
      <c r="A172" s="32"/>
      <c r="B172" s="41"/>
      <c r="C172" s="42"/>
      <c r="D172" s="42"/>
      <c r="E172" s="42"/>
      <c r="F172" s="43"/>
      <c r="G172" s="44"/>
      <c r="H172" s="33"/>
      <c r="I172" s="38" t="str">
        <f t="shared" si="2"/>
        <v/>
      </c>
    </row>
    <row r="173" spans="1:9" x14ac:dyDescent="0.2">
      <c r="A173" s="32"/>
      <c r="B173" s="41"/>
      <c r="C173" s="42"/>
      <c r="D173" s="42"/>
      <c r="E173" s="42"/>
      <c r="F173" s="43"/>
      <c r="G173" s="44"/>
      <c r="H173" s="33"/>
      <c r="I173" s="38" t="str">
        <f t="shared" si="2"/>
        <v/>
      </c>
    </row>
    <row r="174" spans="1:9" x14ac:dyDescent="0.2">
      <c r="A174" s="32"/>
      <c r="B174" s="41"/>
      <c r="C174" s="42"/>
      <c r="D174" s="42"/>
      <c r="E174" s="42"/>
      <c r="F174" s="43"/>
      <c r="G174" s="44"/>
      <c r="H174" s="33"/>
      <c r="I174" s="38" t="str">
        <f t="shared" si="2"/>
        <v/>
      </c>
    </row>
    <row r="175" spans="1:9" x14ac:dyDescent="0.2">
      <c r="A175" s="32"/>
      <c r="B175" s="41"/>
      <c r="C175" s="42"/>
      <c r="D175" s="42"/>
      <c r="E175" s="42"/>
      <c r="F175" s="43"/>
      <c r="G175" s="44"/>
      <c r="H175" s="33"/>
      <c r="I175" s="38" t="str">
        <f t="shared" si="2"/>
        <v/>
      </c>
    </row>
    <row r="176" spans="1:9" x14ac:dyDescent="0.2">
      <c r="A176" s="32"/>
      <c r="B176" s="41"/>
      <c r="C176" s="42"/>
      <c r="D176" s="42"/>
      <c r="E176" s="42"/>
      <c r="F176" s="43"/>
      <c r="G176" s="44"/>
      <c r="H176" s="33"/>
      <c r="I176" s="38" t="str">
        <f t="shared" si="2"/>
        <v/>
      </c>
    </row>
    <row r="177" spans="1:9" x14ac:dyDescent="0.2">
      <c r="A177" s="32"/>
      <c r="B177" s="41"/>
      <c r="C177" s="42"/>
      <c r="D177" s="42"/>
      <c r="E177" s="42"/>
      <c r="F177" s="43"/>
      <c r="G177" s="44"/>
      <c r="H177" s="33"/>
      <c r="I177" s="38" t="str">
        <f t="shared" si="2"/>
        <v/>
      </c>
    </row>
    <row r="178" spans="1:9" x14ac:dyDescent="0.2">
      <c r="A178" s="32"/>
      <c r="B178" s="41"/>
      <c r="C178" s="42"/>
      <c r="D178" s="42"/>
      <c r="E178" s="42"/>
      <c r="F178" s="43"/>
      <c r="G178" s="44"/>
      <c r="H178" s="33"/>
      <c r="I178" s="38" t="str">
        <f t="shared" si="2"/>
        <v/>
      </c>
    </row>
    <row r="179" spans="1:9" x14ac:dyDescent="0.2">
      <c r="A179" s="32"/>
      <c r="B179" s="41"/>
      <c r="C179" s="42"/>
      <c r="D179" s="42"/>
      <c r="E179" s="42"/>
      <c r="F179" s="43"/>
      <c r="G179" s="44"/>
      <c r="H179" s="33"/>
      <c r="I179" s="38" t="str">
        <f t="shared" si="2"/>
        <v/>
      </c>
    </row>
    <row r="180" spans="1:9" x14ac:dyDescent="0.2">
      <c r="A180" s="32"/>
      <c r="B180" s="41"/>
      <c r="C180" s="42"/>
      <c r="D180" s="42"/>
      <c r="E180" s="42"/>
      <c r="F180" s="43"/>
      <c r="G180" s="44"/>
      <c r="H180" s="33"/>
      <c r="I180" s="38" t="str">
        <f t="shared" si="2"/>
        <v/>
      </c>
    </row>
    <row r="181" spans="1:9" x14ac:dyDescent="0.2">
      <c r="A181" s="32"/>
      <c r="B181" s="41"/>
      <c r="C181" s="42"/>
      <c r="D181" s="42"/>
      <c r="E181" s="42"/>
      <c r="F181" s="43"/>
      <c r="G181" s="44"/>
      <c r="H181" s="33"/>
      <c r="I181" s="38" t="str">
        <f t="shared" si="2"/>
        <v/>
      </c>
    </row>
    <row r="182" spans="1:9" x14ac:dyDescent="0.2">
      <c r="A182" s="32"/>
      <c r="B182" s="41"/>
      <c r="C182" s="42"/>
      <c r="D182" s="42"/>
      <c r="E182" s="42"/>
      <c r="F182" s="43"/>
      <c r="G182" s="44"/>
      <c r="H182" s="33"/>
      <c r="I182" s="38" t="str">
        <f t="shared" si="2"/>
        <v/>
      </c>
    </row>
    <row r="183" spans="1:9" x14ac:dyDescent="0.2">
      <c r="A183" s="32"/>
      <c r="B183" s="41"/>
      <c r="C183" s="42"/>
      <c r="D183" s="42"/>
      <c r="E183" s="42"/>
      <c r="F183" s="43"/>
      <c r="G183" s="44"/>
      <c r="H183" s="33"/>
      <c r="I183" s="38" t="str">
        <f t="shared" si="2"/>
        <v/>
      </c>
    </row>
    <row r="184" spans="1:9" x14ac:dyDescent="0.2">
      <c r="A184" s="32"/>
      <c r="B184" s="41"/>
      <c r="C184" s="42"/>
      <c r="D184" s="42"/>
      <c r="E184" s="42"/>
      <c r="F184" s="43"/>
      <c r="G184" s="44"/>
      <c r="H184" s="33"/>
      <c r="I184" s="38" t="str">
        <f t="shared" si="2"/>
        <v/>
      </c>
    </row>
    <row r="185" spans="1:9" x14ac:dyDescent="0.2">
      <c r="A185" s="32"/>
      <c r="B185" s="41"/>
      <c r="C185" s="42"/>
      <c r="D185" s="42"/>
      <c r="E185" s="42"/>
      <c r="F185" s="43"/>
      <c r="G185" s="44"/>
      <c r="H185" s="33"/>
      <c r="I185" s="38" t="str">
        <f t="shared" si="2"/>
        <v/>
      </c>
    </row>
    <row r="186" spans="1:9" x14ac:dyDescent="0.2">
      <c r="A186" s="32"/>
      <c r="B186" s="41"/>
      <c r="C186" s="42"/>
      <c r="D186" s="42"/>
      <c r="E186" s="42"/>
      <c r="F186" s="43"/>
      <c r="G186" s="44"/>
      <c r="H186" s="33"/>
      <c r="I186" s="38" t="str">
        <f t="shared" si="2"/>
        <v/>
      </c>
    </row>
    <row r="187" spans="1:9" x14ac:dyDescent="0.2">
      <c r="A187" s="32"/>
      <c r="B187" s="41"/>
      <c r="C187" s="42"/>
      <c r="D187" s="42"/>
      <c r="E187" s="42"/>
      <c r="F187" s="43"/>
      <c r="G187" s="44"/>
      <c r="H187" s="33"/>
      <c r="I187" s="38" t="str">
        <f t="shared" si="2"/>
        <v/>
      </c>
    </row>
    <row r="188" spans="1:9" x14ac:dyDescent="0.2">
      <c r="A188" s="32"/>
      <c r="B188" s="41"/>
      <c r="C188" s="42"/>
      <c r="D188" s="42"/>
      <c r="E188" s="42"/>
      <c r="F188" s="43"/>
      <c r="G188" s="44"/>
      <c r="H188" s="33"/>
      <c r="I188" s="38" t="str">
        <f t="shared" si="2"/>
        <v/>
      </c>
    </row>
    <row r="189" spans="1:9" x14ac:dyDescent="0.2">
      <c r="A189" s="32"/>
      <c r="B189" s="41"/>
      <c r="C189" s="42"/>
      <c r="D189" s="42"/>
      <c r="E189" s="42"/>
      <c r="F189" s="43"/>
      <c r="G189" s="44"/>
      <c r="H189" s="33"/>
      <c r="I189" s="38" t="str">
        <f t="shared" si="2"/>
        <v/>
      </c>
    </row>
    <row r="190" spans="1:9" x14ac:dyDescent="0.2">
      <c r="A190" s="32"/>
      <c r="B190" s="41"/>
      <c r="C190" s="42"/>
      <c r="D190" s="42"/>
      <c r="E190" s="42"/>
      <c r="F190" s="43"/>
      <c r="G190" s="44"/>
      <c r="H190" s="33"/>
      <c r="I190" s="38" t="str">
        <f t="shared" si="2"/>
        <v/>
      </c>
    </row>
    <row r="191" spans="1:9" x14ac:dyDescent="0.2">
      <c r="A191" s="32"/>
      <c r="B191" s="41"/>
      <c r="C191" s="42"/>
      <c r="D191" s="42"/>
      <c r="E191" s="42"/>
      <c r="F191" s="43"/>
      <c r="G191" s="44"/>
      <c r="H191" s="33"/>
      <c r="I191" s="38" t="str">
        <f t="shared" si="2"/>
        <v/>
      </c>
    </row>
    <row r="192" spans="1:9" x14ac:dyDescent="0.2">
      <c r="A192" s="32"/>
      <c r="B192" s="41"/>
      <c r="C192" s="42"/>
      <c r="D192" s="42"/>
      <c r="E192" s="42"/>
      <c r="F192" s="43"/>
      <c r="G192" s="44"/>
      <c r="H192" s="33"/>
      <c r="I192" s="38" t="str">
        <f t="shared" si="2"/>
        <v/>
      </c>
    </row>
    <row r="193" spans="1:9" x14ac:dyDescent="0.2">
      <c r="A193" s="32"/>
      <c r="B193" s="41"/>
      <c r="C193" s="42"/>
      <c r="D193" s="42"/>
      <c r="E193" s="42"/>
      <c r="F193" s="43"/>
      <c r="G193" s="44"/>
      <c r="H193" s="33"/>
      <c r="I193" s="38" t="str">
        <f t="shared" si="2"/>
        <v/>
      </c>
    </row>
    <row r="194" spans="1:9" x14ac:dyDescent="0.2">
      <c r="A194" s="32"/>
      <c r="B194" s="41"/>
      <c r="C194" s="42"/>
      <c r="D194" s="42"/>
      <c r="E194" s="42"/>
      <c r="F194" s="43"/>
      <c r="G194" s="44"/>
      <c r="H194" s="33"/>
      <c r="I194" s="38" t="str">
        <f t="shared" si="2"/>
        <v/>
      </c>
    </row>
    <row r="195" spans="1:9" x14ac:dyDescent="0.2">
      <c r="A195" s="32"/>
      <c r="B195" s="41"/>
      <c r="C195" s="42"/>
      <c r="D195" s="42"/>
      <c r="E195" s="42"/>
      <c r="F195" s="43"/>
      <c r="G195" s="44"/>
      <c r="H195" s="33"/>
      <c r="I195" s="38" t="str">
        <f t="shared" si="2"/>
        <v/>
      </c>
    </row>
    <row r="196" spans="1:9" x14ac:dyDescent="0.2">
      <c r="A196" s="32"/>
      <c r="B196" s="41"/>
      <c r="C196" s="42"/>
      <c r="D196" s="42"/>
      <c r="E196" s="42"/>
      <c r="F196" s="43"/>
      <c r="G196" s="44"/>
      <c r="H196" s="33"/>
      <c r="I196" s="38" t="str">
        <f t="shared" ref="I196:I259" si="3">IF(AND(COUNTA(B196:G196)&gt;0,COUNTA(B196:G196)&lt;5),"&lt;--- Nombre insuffisant de valeurs","")</f>
        <v/>
      </c>
    </row>
    <row r="197" spans="1:9" x14ac:dyDescent="0.2">
      <c r="A197" s="32"/>
      <c r="B197" s="41"/>
      <c r="C197" s="42"/>
      <c r="D197" s="42"/>
      <c r="E197" s="42"/>
      <c r="F197" s="43"/>
      <c r="G197" s="44"/>
      <c r="H197" s="33"/>
      <c r="I197" s="38" t="str">
        <f t="shared" si="3"/>
        <v/>
      </c>
    </row>
    <row r="198" spans="1:9" x14ac:dyDescent="0.2">
      <c r="A198" s="32"/>
      <c r="B198" s="41"/>
      <c r="C198" s="42"/>
      <c r="D198" s="42"/>
      <c r="E198" s="42"/>
      <c r="F198" s="43"/>
      <c r="G198" s="44"/>
      <c r="H198" s="33"/>
      <c r="I198" s="38" t="str">
        <f t="shared" si="3"/>
        <v/>
      </c>
    </row>
    <row r="199" spans="1:9" x14ac:dyDescent="0.2">
      <c r="A199" s="32"/>
      <c r="B199" s="41"/>
      <c r="C199" s="42"/>
      <c r="D199" s="42"/>
      <c r="E199" s="42"/>
      <c r="F199" s="43"/>
      <c r="G199" s="44"/>
      <c r="H199" s="33"/>
      <c r="I199" s="38" t="str">
        <f t="shared" si="3"/>
        <v/>
      </c>
    </row>
    <row r="200" spans="1:9" x14ac:dyDescent="0.2">
      <c r="A200" s="32"/>
      <c r="B200" s="41"/>
      <c r="C200" s="42"/>
      <c r="D200" s="42"/>
      <c r="E200" s="42"/>
      <c r="F200" s="43"/>
      <c r="G200" s="44"/>
      <c r="H200" s="33"/>
      <c r="I200" s="38" t="str">
        <f t="shared" si="3"/>
        <v/>
      </c>
    </row>
    <row r="201" spans="1:9" x14ac:dyDescent="0.2">
      <c r="A201" s="32"/>
      <c r="B201" s="41"/>
      <c r="C201" s="42"/>
      <c r="D201" s="42"/>
      <c r="E201" s="42"/>
      <c r="F201" s="43"/>
      <c r="G201" s="44"/>
      <c r="H201" s="33"/>
      <c r="I201" s="38" t="str">
        <f t="shared" si="3"/>
        <v/>
      </c>
    </row>
    <row r="202" spans="1:9" x14ac:dyDescent="0.2">
      <c r="A202" s="32"/>
      <c r="B202" s="41"/>
      <c r="C202" s="42"/>
      <c r="D202" s="42"/>
      <c r="E202" s="42"/>
      <c r="F202" s="43"/>
      <c r="G202" s="44"/>
      <c r="H202" s="33"/>
      <c r="I202" s="38" t="str">
        <f t="shared" si="3"/>
        <v/>
      </c>
    </row>
    <row r="203" spans="1:9" x14ac:dyDescent="0.2">
      <c r="A203" s="32"/>
      <c r="B203" s="41"/>
      <c r="C203" s="42"/>
      <c r="D203" s="42"/>
      <c r="E203" s="42"/>
      <c r="F203" s="43"/>
      <c r="G203" s="44"/>
      <c r="H203" s="33"/>
      <c r="I203" s="38" t="str">
        <f t="shared" si="3"/>
        <v/>
      </c>
    </row>
    <row r="204" spans="1:9" x14ac:dyDescent="0.2">
      <c r="A204" s="32"/>
      <c r="B204" s="41"/>
      <c r="C204" s="42"/>
      <c r="D204" s="42"/>
      <c r="E204" s="42"/>
      <c r="F204" s="43"/>
      <c r="G204" s="44"/>
      <c r="H204" s="33"/>
      <c r="I204" s="38" t="str">
        <f t="shared" si="3"/>
        <v/>
      </c>
    </row>
    <row r="205" spans="1:9" x14ac:dyDescent="0.2">
      <c r="A205" s="32"/>
      <c r="B205" s="41"/>
      <c r="C205" s="42"/>
      <c r="D205" s="42"/>
      <c r="E205" s="42"/>
      <c r="F205" s="43"/>
      <c r="G205" s="44"/>
      <c r="H205" s="33"/>
      <c r="I205" s="38" t="str">
        <f t="shared" si="3"/>
        <v/>
      </c>
    </row>
    <row r="206" spans="1:9" x14ac:dyDescent="0.2">
      <c r="A206" s="32"/>
      <c r="B206" s="41"/>
      <c r="C206" s="42"/>
      <c r="D206" s="42"/>
      <c r="E206" s="42"/>
      <c r="F206" s="43"/>
      <c r="G206" s="44"/>
      <c r="H206" s="33"/>
      <c r="I206" s="38" t="str">
        <f t="shared" si="3"/>
        <v/>
      </c>
    </row>
    <row r="207" spans="1:9" x14ac:dyDescent="0.2">
      <c r="A207" s="32"/>
      <c r="B207" s="41"/>
      <c r="C207" s="42"/>
      <c r="D207" s="42"/>
      <c r="E207" s="42"/>
      <c r="F207" s="43"/>
      <c r="G207" s="44"/>
      <c r="H207" s="33"/>
      <c r="I207" s="38" t="str">
        <f t="shared" si="3"/>
        <v/>
      </c>
    </row>
    <row r="208" spans="1:9" x14ac:dyDescent="0.2">
      <c r="A208" s="32"/>
      <c r="B208" s="41"/>
      <c r="C208" s="42"/>
      <c r="D208" s="42"/>
      <c r="E208" s="42"/>
      <c r="F208" s="43"/>
      <c r="G208" s="44"/>
      <c r="H208" s="33"/>
      <c r="I208" s="38" t="str">
        <f t="shared" si="3"/>
        <v/>
      </c>
    </row>
    <row r="209" spans="1:9" x14ac:dyDescent="0.2">
      <c r="A209" s="32"/>
      <c r="B209" s="41"/>
      <c r="C209" s="42"/>
      <c r="D209" s="42"/>
      <c r="E209" s="42"/>
      <c r="F209" s="43"/>
      <c r="G209" s="44"/>
      <c r="H209" s="33"/>
      <c r="I209" s="38" t="str">
        <f t="shared" si="3"/>
        <v/>
      </c>
    </row>
    <row r="210" spans="1:9" x14ac:dyDescent="0.2">
      <c r="A210" s="32"/>
      <c r="B210" s="41"/>
      <c r="C210" s="42"/>
      <c r="D210" s="42"/>
      <c r="E210" s="42"/>
      <c r="F210" s="43"/>
      <c r="G210" s="44"/>
      <c r="H210" s="33"/>
      <c r="I210" s="38" t="str">
        <f t="shared" si="3"/>
        <v/>
      </c>
    </row>
    <row r="211" spans="1:9" x14ac:dyDescent="0.2">
      <c r="A211" s="32"/>
      <c r="B211" s="41"/>
      <c r="C211" s="42"/>
      <c r="D211" s="42"/>
      <c r="E211" s="42"/>
      <c r="F211" s="43"/>
      <c r="G211" s="44"/>
      <c r="H211" s="33"/>
      <c r="I211" s="38" t="str">
        <f t="shared" si="3"/>
        <v/>
      </c>
    </row>
    <row r="212" spans="1:9" x14ac:dyDescent="0.2">
      <c r="A212" s="32"/>
      <c r="B212" s="41"/>
      <c r="C212" s="42"/>
      <c r="D212" s="42"/>
      <c r="E212" s="42"/>
      <c r="F212" s="43"/>
      <c r="G212" s="44"/>
      <c r="H212" s="33"/>
      <c r="I212" s="38" t="str">
        <f t="shared" si="3"/>
        <v/>
      </c>
    </row>
    <row r="213" spans="1:9" x14ac:dyDescent="0.2">
      <c r="A213" s="32"/>
      <c r="B213" s="41"/>
      <c r="C213" s="42"/>
      <c r="D213" s="42"/>
      <c r="E213" s="42"/>
      <c r="F213" s="43"/>
      <c r="G213" s="44"/>
      <c r="H213" s="33"/>
      <c r="I213" s="38" t="str">
        <f t="shared" si="3"/>
        <v/>
      </c>
    </row>
    <row r="214" spans="1:9" x14ac:dyDescent="0.2">
      <c r="A214" s="32"/>
      <c r="B214" s="41"/>
      <c r="C214" s="42"/>
      <c r="D214" s="42"/>
      <c r="E214" s="42"/>
      <c r="F214" s="43"/>
      <c r="G214" s="44"/>
      <c r="H214" s="33"/>
      <c r="I214" s="38" t="str">
        <f t="shared" si="3"/>
        <v/>
      </c>
    </row>
    <row r="215" spans="1:9" x14ac:dyDescent="0.2">
      <c r="A215" s="32"/>
      <c r="B215" s="41"/>
      <c r="C215" s="42"/>
      <c r="D215" s="42"/>
      <c r="E215" s="42"/>
      <c r="F215" s="43"/>
      <c r="G215" s="44"/>
      <c r="H215" s="33"/>
      <c r="I215" s="38" t="str">
        <f t="shared" si="3"/>
        <v/>
      </c>
    </row>
    <row r="216" spans="1:9" x14ac:dyDescent="0.2">
      <c r="A216" s="32"/>
      <c r="B216" s="41"/>
      <c r="C216" s="42"/>
      <c r="D216" s="42"/>
      <c r="E216" s="42"/>
      <c r="F216" s="43"/>
      <c r="G216" s="44"/>
      <c r="H216" s="33"/>
      <c r="I216" s="38" t="str">
        <f t="shared" si="3"/>
        <v/>
      </c>
    </row>
    <row r="217" spans="1:9" x14ac:dyDescent="0.2">
      <c r="A217" s="32"/>
      <c r="B217" s="41"/>
      <c r="C217" s="42"/>
      <c r="D217" s="42"/>
      <c r="E217" s="42"/>
      <c r="F217" s="43"/>
      <c r="G217" s="44"/>
      <c r="H217" s="33"/>
      <c r="I217" s="38" t="str">
        <f t="shared" si="3"/>
        <v/>
      </c>
    </row>
    <row r="218" spans="1:9" x14ac:dyDescent="0.2">
      <c r="A218" s="32"/>
      <c r="B218" s="41"/>
      <c r="C218" s="42"/>
      <c r="D218" s="42"/>
      <c r="E218" s="42"/>
      <c r="F218" s="43"/>
      <c r="G218" s="44"/>
      <c r="H218" s="33"/>
      <c r="I218" s="38" t="str">
        <f t="shared" si="3"/>
        <v/>
      </c>
    </row>
    <row r="219" spans="1:9" x14ac:dyDescent="0.2">
      <c r="A219" s="32"/>
      <c r="B219" s="41"/>
      <c r="C219" s="42"/>
      <c r="D219" s="42"/>
      <c r="E219" s="42"/>
      <c r="F219" s="43"/>
      <c r="G219" s="44"/>
      <c r="H219" s="33"/>
      <c r="I219" s="38" t="str">
        <f t="shared" si="3"/>
        <v/>
      </c>
    </row>
    <row r="220" spans="1:9" x14ac:dyDescent="0.2">
      <c r="A220" s="32"/>
      <c r="B220" s="41"/>
      <c r="C220" s="42"/>
      <c r="D220" s="42"/>
      <c r="E220" s="42"/>
      <c r="F220" s="43"/>
      <c r="G220" s="44"/>
      <c r="H220" s="33"/>
      <c r="I220" s="38" t="str">
        <f t="shared" si="3"/>
        <v/>
      </c>
    </row>
    <row r="221" spans="1:9" x14ac:dyDescent="0.2">
      <c r="A221" s="32"/>
      <c r="B221" s="41"/>
      <c r="C221" s="42"/>
      <c r="D221" s="42"/>
      <c r="E221" s="42"/>
      <c r="F221" s="43"/>
      <c r="G221" s="44"/>
      <c r="H221" s="33"/>
      <c r="I221" s="38" t="str">
        <f t="shared" si="3"/>
        <v/>
      </c>
    </row>
    <row r="222" spans="1:9" x14ac:dyDescent="0.2">
      <c r="A222" s="32"/>
      <c r="B222" s="41"/>
      <c r="C222" s="42"/>
      <c r="D222" s="42"/>
      <c r="E222" s="42"/>
      <c r="F222" s="43"/>
      <c r="G222" s="44"/>
      <c r="H222" s="33"/>
      <c r="I222" s="38" t="str">
        <f t="shared" si="3"/>
        <v/>
      </c>
    </row>
    <row r="223" spans="1:9" x14ac:dyDescent="0.2">
      <c r="A223" s="32"/>
      <c r="B223" s="41"/>
      <c r="C223" s="42"/>
      <c r="D223" s="42"/>
      <c r="E223" s="42"/>
      <c r="F223" s="43"/>
      <c r="G223" s="44"/>
      <c r="H223" s="33"/>
      <c r="I223" s="38" t="str">
        <f t="shared" si="3"/>
        <v/>
      </c>
    </row>
    <row r="224" spans="1:9" x14ac:dyDescent="0.2">
      <c r="A224" s="32"/>
      <c r="B224" s="41"/>
      <c r="C224" s="42"/>
      <c r="D224" s="42"/>
      <c r="E224" s="42"/>
      <c r="F224" s="43"/>
      <c r="G224" s="44"/>
      <c r="H224" s="33"/>
      <c r="I224" s="38" t="str">
        <f t="shared" si="3"/>
        <v/>
      </c>
    </row>
    <row r="225" spans="1:9" x14ac:dyDescent="0.2">
      <c r="A225" s="32"/>
      <c r="B225" s="41"/>
      <c r="C225" s="42"/>
      <c r="D225" s="42"/>
      <c r="E225" s="42"/>
      <c r="F225" s="43"/>
      <c r="G225" s="44"/>
      <c r="H225" s="33"/>
      <c r="I225" s="38" t="str">
        <f t="shared" si="3"/>
        <v/>
      </c>
    </row>
    <row r="226" spans="1:9" x14ac:dyDescent="0.2">
      <c r="A226" s="32"/>
      <c r="B226" s="41"/>
      <c r="C226" s="42"/>
      <c r="D226" s="42"/>
      <c r="E226" s="42"/>
      <c r="F226" s="43"/>
      <c r="G226" s="44"/>
      <c r="H226" s="33"/>
      <c r="I226" s="38" t="str">
        <f t="shared" si="3"/>
        <v/>
      </c>
    </row>
    <row r="227" spans="1:9" x14ac:dyDescent="0.2">
      <c r="A227" s="32"/>
      <c r="B227" s="41"/>
      <c r="C227" s="42"/>
      <c r="D227" s="42"/>
      <c r="E227" s="42"/>
      <c r="F227" s="43"/>
      <c r="G227" s="44"/>
      <c r="H227" s="33"/>
      <c r="I227" s="38" t="str">
        <f t="shared" si="3"/>
        <v/>
      </c>
    </row>
    <row r="228" spans="1:9" x14ac:dyDescent="0.2">
      <c r="A228" s="32"/>
      <c r="B228" s="41"/>
      <c r="C228" s="42"/>
      <c r="D228" s="42"/>
      <c r="E228" s="42"/>
      <c r="F228" s="43"/>
      <c r="G228" s="44"/>
      <c r="H228" s="33"/>
      <c r="I228" s="38" t="str">
        <f t="shared" si="3"/>
        <v/>
      </c>
    </row>
    <row r="229" spans="1:9" x14ac:dyDescent="0.2">
      <c r="A229" s="32"/>
      <c r="B229" s="41"/>
      <c r="C229" s="42"/>
      <c r="D229" s="42"/>
      <c r="E229" s="42"/>
      <c r="F229" s="43"/>
      <c r="G229" s="44"/>
      <c r="H229" s="33"/>
      <c r="I229" s="38" t="str">
        <f t="shared" si="3"/>
        <v/>
      </c>
    </row>
    <row r="230" spans="1:9" x14ac:dyDescent="0.2">
      <c r="A230" s="32"/>
      <c r="B230" s="41"/>
      <c r="C230" s="42"/>
      <c r="D230" s="42"/>
      <c r="E230" s="42"/>
      <c r="F230" s="43"/>
      <c r="G230" s="44"/>
      <c r="H230" s="33"/>
      <c r="I230" s="38" t="str">
        <f t="shared" si="3"/>
        <v/>
      </c>
    </row>
    <row r="231" spans="1:9" x14ac:dyDescent="0.2">
      <c r="A231" s="32"/>
      <c r="B231" s="41"/>
      <c r="C231" s="42"/>
      <c r="D231" s="42"/>
      <c r="E231" s="42"/>
      <c r="F231" s="43"/>
      <c r="G231" s="44"/>
      <c r="H231" s="33"/>
      <c r="I231" s="38" t="str">
        <f t="shared" si="3"/>
        <v/>
      </c>
    </row>
    <row r="232" spans="1:9" x14ac:dyDescent="0.2">
      <c r="A232" s="32"/>
      <c r="B232" s="41"/>
      <c r="C232" s="42"/>
      <c r="D232" s="42"/>
      <c r="E232" s="42"/>
      <c r="F232" s="43"/>
      <c r="G232" s="44"/>
      <c r="H232" s="33"/>
      <c r="I232" s="38" t="str">
        <f t="shared" si="3"/>
        <v/>
      </c>
    </row>
    <row r="233" spans="1:9" x14ac:dyDescent="0.2">
      <c r="A233" s="32"/>
      <c r="B233" s="41"/>
      <c r="C233" s="42"/>
      <c r="D233" s="42"/>
      <c r="E233" s="42"/>
      <c r="F233" s="43"/>
      <c r="G233" s="44"/>
      <c r="H233" s="33"/>
      <c r="I233" s="38" t="str">
        <f t="shared" si="3"/>
        <v/>
      </c>
    </row>
    <row r="234" spans="1:9" x14ac:dyDescent="0.2">
      <c r="A234" s="32"/>
      <c r="B234" s="41"/>
      <c r="C234" s="42"/>
      <c r="D234" s="42"/>
      <c r="E234" s="42"/>
      <c r="F234" s="43"/>
      <c r="G234" s="44"/>
      <c r="H234" s="33"/>
      <c r="I234" s="38" t="str">
        <f t="shared" si="3"/>
        <v/>
      </c>
    </row>
    <row r="235" spans="1:9" x14ac:dyDescent="0.2">
      <c r="A235" s="32"/>
      <c r="B235" s="41"/>
      <c r="C235" s="42"/>
      <c r="D235" s="42"/>
      <c r="E235" s="42"/>
      <c r="F235" s="43"/>
      <c r="G235" s="44"/>
      <c r="H235" s="33"/>
      <c r="I235" s="38" t="str">
        <f t="shared" si="3"/>
        <v/>
      </c>
    </row>
    <row r="236" spans="1:9" x14ac:dyDescent="0.2">
      <c r="A236" s="32"/>
      <c r="B236" s="41"/>
      <c r="C236" s="42"/>
      <c r="D236" s="42"/>
      <c r="E236" s="42"/>
      <c r="F236" s="43"/>
      <c r="G236" s="44"/>
      <c r="H236" s="33"/>
      <c r="I236" s="38" t="str">
        <f t="shared" si="3"/>
        <v/>
      </c>
    </row>
    <row r="237" spans="1:9" x14ac:dyDescent="0.2">
      <c r="A237" s="32"/>
      <c r="B237" s="41"/>
      <c r="C237" s="42"/>
      <c r="D237" s="42"/>
      <c r="E237" s="42"/>
      <c r="F237" s="43"/>
      <c r="G237" s="44"/>
      <c r="H237" s="33"/>
      <c r="I237" s="38" t="str">
        <f t="shared" si="3"/>
        <v/>
      </c>
    </row>
    <row r="238" spans="1:9" x14ac:dyDescent="0.2">
      <c r="A238" s="32"/>
      <c r="B238" s="41"/>
      <c r="C238" s="42"/>
      <c r="D238" s="42"/>
      <c r="E238" s="42"/>
      <c r="F238" s="43"/>
      <c r="G238" s="44"/>
      <c r="H238" s="33"/>
      <c r="I238" s="38" t="str">
        <f t="shared" si="3"/>
        <v/>
      </c>
    </row>
    <row r="239" spans="1:9" x14ac:dyDescent="0.2">
      <c r="A239" s="32"/>
      <c r="B239" s="41"/>
      <c r="C239" s="42"/>
      <c r="D239" s="42"/>
      <c r="E239" s="42"/>
      <c r="F239" s="43"/>
      <c r="G239" s="44"/>
      <c r="H239" s="33"/>
      <c r="I239" s="38" t="str">
        <f t="shared" si="3"/>
        <v/>
      </c>
    </row>
    <row r="240" spans="1:9" x14ac:dyDescent="0.2">
      <c r="A240" s="32"/>
      <c r="B240" s="41"/>
      <c r="C240" s="42"/>
      <c r="D240" s="42"/>
      <c r="E240" s="42"/>
      <c r="F240" s="43"/>
      <c r="G240" s="44"/>
      <c r="H240" s="33"/>
      <c r="I240" s="38" t="str">
        <f t="shared" si="3"/>
        <v/>
      </c>
    </row>
    <row r="241" spans="1:9" x14ac:dyDescent="0.2">
      <c r="A241" s="32"/>
      <c r="B241" s="41"/>
      <c r="C241" s="42"/>
      <c r="D241" s="42"/>
      <c r="E241" s="42"/>
      <c r="F241" s="43"/>
      <c r="G241" s="44"/>
      <c r="H241" s="33"/>
      <c r="I241" s="38" t="str">
        <f t="shared" si="3"/>
        <v/>
      </c>
    </row>
    <row r="242" spans="1:9" x14ac:dyDescent="0.2">
      <c r="A242" s="32"/>
      <c r="B242" s="41"/>
      <c r="C242" s="42"/>
      <c r="D242" s="42"/>
      <c r="E242" s="42"/>
      <c r="F242" s="43"/>
      <c r="G242" s="44"/>
      <c r="H242" s="33"/>
      <c r="I242" s="38" t="str">
        <f t="shared" si="3"/>
        <v/>
      </c>
    </row>
    <row r="243" spans="1:9" x14ac:dyDescent="0.2">
      <c r="A243" s="32"/>
      <c r="B243" s="41"/>
      <c r="C243" s="42"/>
      <c r="D243" s="42"/>
      <c r="E243" s="42"/>
      <c r="F243" s="43"/>
      <c r="G243" s="44"/>
      <c r="H243" s="33"/>
      <c r="I243" s="38" t="str">
        <f t="shared" si="3"/>
        <v/>
      </c>
    </row>
    <row r="244" spans="1:9" x14ac:dyDescent="0.2">
      <c r="A244" s="32"/>
      <c r="B244" s="41"/>
      <c r="C244" s="42"/>
      <c r="D244" s="42"/>
      <c r="E244" s="42"/>
      <c r="F244" s="43"/>
      <c r="G244" s="44"/>
      <c r="H244" s="33"/>
      <c r="I244" s="38" t="str">
        <f t="shared" si="3"/>
        <v/>
      </c>
    </row>
    <row r="245" spans="1:9" x14ac:dyDescent="0.2">
      <c r="A245" s="32"/>
      <c r="B245" s="41"/>
      <c r="C245" s="42"/>
      <c r="D245" s="42"/>
      <c r="E245" s="42"/>
      <c r="F245" s="43"/>
      <c r="G245" s="44"/>
      <c r="H245" s="33"/>
      <c r="I245" s="38" t="str">
        <f t="shared" si="3"/>
        <v/>
      </c>
    </row>
    <row r="246" spans="1:9" x14ac:dyDescent="0.2">
      <c r="A246" s="32"/>
      <c r="B246" s="41"/>
      <c r="C246" s="42"/>
      <c r="D246" s="42"/>
      <c r="E246" s="42"/>
      <c r="F246" s="43"/>
      <c r="G246" s="44"/>
      <c r="H246" s="33"/>
      <c r="I246" s="38" t="str">
        <f t="shared" si="3"/>
        <v/>
      </c>
    </row>
    <row r="247" spans="1:9" x14ac:dyDescent="0.2">
      <c r="A247" s="32"/>
      <c r="B247" s="41"/>
      <c r="C247" s="42"/>
      <c r="D247" s="42"/>
      <c r="E247" s="42"/>
      <c r="F247" s="43"/>
      <c r="G247" s="44"/>
      <c r="H247" s="33"/>
      <c r="I247" s="38" t="str">
        <f t="shared" si="3"/>
        <v/>
      </c>
    </row>
    <row r="248" spans="1:9" x14ac:dyDescent="0.2">
      <c r="A248" s="32"/>
      <c r="B248" s="41"/>
      <c r="C248" s="42"/>
      <c r="D248" s="42"/>
      <c r="E248" s="42"/>
      <c r="F248" s="43"/>
      <c r="G248" s="44"/>
      <c r="H248" s="33"/>
      <c r="I248" s="38" t="str">
        <f t="shared" si="3"/>
        <v/>
      </c>
    </row>
    <row r="249" spans="1:9" x14ac:dyDescent="0.2">
      <c r="A249" s="32"/>
      <c r="B249" s="41"/>
      <c r="C249" s="42"/>
      <c r="D249" s="42"/>
      <c r="E249" s="42"/>
      <c r="F249" s="43"/>
      <c r="G249" s="44"/>
      <c r="H249" s="33"/>
      <c r="I249" s="38" t="str">
        <f t="shared" si="3"/>
        <v/>
      </c>
    </row>
    <row r="250" spans="1:9" x14ac:dyDescent="0.2">
      <c r="A250" s="32"/>
      <c r="B250" s="41"/>
      <c r="C250" s="42"/>
      <c r="D250" s="42"/>
      <c r="E250" s="42"/>
      <c r="F250" s="43"/>
      <c r="G250" s="44"/>
      <c r="H250" s="33"/>
      <c r="I250" s="38" t="str">
        <f t="shared" si="3"/>
        <v/>
      </c>
    </row>
    <row r="251" spans="1:9" x14ac:dyDescent="0.2">
      <c r="A251" s="32"/>
      <c r="B251" s="41"/>
      <c r="C251" s="42"/>
      <c r="D251" s="42"/>
      <c r="E251" s="42"/>
      <c r="F251" s="43"/>
      <c r="G251" s="44"/>
      <c r="H251" s="33"/>
      <c r="I251" s="38" t="str">
        <f t="shared" si="3"/>
        <v/>
      </c>
    </row>
    <row r="252" spans="1:9" x14ac:dyDescent="0.2">
      <c r="A252" s="32"/>
      <c r="B252" s="41"/>
      <c r="C252" s="42"/>
      <c r="D252" s="42"/>
      <c r="E252" s="42"/>
      <c r="F252" s="43"/>
      <c r="G252" s="44"/>
      <c r="H252" s="33"/>
      <c r="I252" s="38" t="str">
        <f t="shared" si="3"/>
        <v/>
      </c>
    </row>
    <row r="253" spans="1:9" x14ac:dyDescent="0.2">
      <c r="A253" s="32"/>
      <c r="B253" s="41"/>
      <c r="C253" s="42"/>
      <c r="D253" s="42"/>
      <c r="E253" s="42"/>
      <c r="F253" s="43"/>
      <c r="G253" s="44"/>
      <c r="H253" s="33"/>
      <c r="I253" s="38" t="str">
        <f t="shared" si="3"/>
        <v/>
      </c>
    </row>
    <row r="254" spans="1:9" x14ac:dyDescent="0.2">
      <c r="A254" s="32"/>
      <c r="B254" s="41"/>
      <c r="C254" s="42"/>
      <c r="D254" s="42"/>
      <c r="E254" s="42"/>
      <c r="F254" s="43"/>
      <c r="G254" s="44"/>
      <c r="H254" s="33"/>
      <c r="I254" s="38" t="str">
        <f t="shared" si="3"/>
        <v/>
      </c>
    </row>
    <row r="255" spans="1:9" x14ac:dyDescent="0.2">
      <c r="A255" s="32"/>
      <c r="B255" s="41"/>
      <c r="C255" s="42"/>
      <c r="D255" s="42"/>
      <c r="E255" s="42"/>
      <c r="F255" s="43"/>
      <c r="G255" s="44"/>
      <c r="H255" s="33"/>
      <c r="I255" s="38" t="str">
        <f t="shared" si="3"/>
        <v/>
      </c>
    </row>
    <row r="256" spans="1:9" x14ac:dyDescent="0.2">
      <c r="A256" s="32"/>
      <c r="B256" s="41"/>
      <c r="C256" s="42"/>
      <c r="D256" s="42"/>
      <c r="E256" s="42"/>
      <c r="F256" s="43"/>
      <c r="G256" s="44"/>
      <c r="H256" s="33"/>
      <c r="I256" s="38" t="str">
        <f t="shared" si="3"/>
        <v/>
      </c>
    </row>
    <row r="257" spans="1:9" x14ac:dyDescent="0.2">
      <c r="A257" s="32"/>
      <c r="B257" s="41"/>
      <c r="C257" s="42"/>
      <c r="D257" s="42"/>
      <c r="E257" s="42"/>
      <c r="F257" s="43"/>
      <c r="G257" s="44"/>
      <c r="H257" s="33"/>
      <c r="I257" s="38" t="str">
        <f t="shared" si="3"/>
        <v/>
      </c>
    </row>
    <row r="258" spans="1:9" x14ac:dyDescent="0.2">
      <c r="A258" s="32"/>
      <c r="B258" s="41"/>
      <c r="C258" s="42"/>
      <c r="D258" s="42"/>
      <c r="E258" s="42"/>
      <c r="F258" s="43"/>
      <c r="G258" s="44"/>
      <c r="H258" s="33"/>
      <c r="I258" s="38" t="str">
        <f t="shared" si="3"/>
        <v/>
      </c>
    </row>
    <row r="259" spans="1:9" x14ac:dyDescent="0.2">
      <c r="A259" s="32"/>
      <c r="B259" s="41"/>
      <c r="C259" s="42"/>
      <c r="D259" s="42"/>
      <c r="E259" s="42"/>
      <c r="F259" s="43"/>
      <c r="G259" s="44"/>
      <c r="H259" s="33"/>
      <c r="I259" s="38" t="str">
        <f t="shared" si="3"/>
        <v/>
      </c>
    </row>
    <row r="260" spans="1:9" x14ac:dyDescent="0.2">
      <c r="A260" s="32"/>
      <c r="B260" s="41"/>
      <c r="C260" s="42"/>
      <c r="D260" s="42"/>
      <c r="E260" s="42"/>
      <c r="F260" s="43"/>
      <c r="G260" s="44"/>
      <c r="H260" s="33"/>
      <c r="I260" s="38" t="str">
        <f t="shared" ref="I260:I300" si="4">IF(AND(COUNTA(B260:G260)&gt;0,COUNTA(B260:G260)&lt;5),"&lt;--- Nombre insuffisant de valeurs","")</f>
        <v/>
      </c>
    </row>
    <row r="261" spans="1:9" x14ac:dyDescent="0.2">
      <c r="A261" s="32"/>
      <c r="B261" s="41"/>
      <c r="C261" s="42"/>
      <c r="D261" s="42"/>
      <c r="E261" s="42"/>
      <c r="F261" s="43"/>
      <c r="G261" s="44"/>
      <c r="H261" s="33"/>
      <c r="I261" s="38" t="str">
        <f t="shared" si="4"/>
        <v/>
      </c>
    </row>
    <row r="262" spans="1:9" x14ac:dyDescent="0.2">
      <c r="A262" s="32"/>
      <c r="B262" s="41"/>
      <c r="C262" s="42"/>
      <c r="D262" s="42"/>
      <c r="E262" s="42"/>
      <c r="F262" s="43"/>
      <c r="G262" s="44"/>
      <c r="H262" s="33"/>
      <c r="I262" s="38" t="str">
        <f t="shared" si="4"/>
        <v/>
      </c>
    </row>
    <row r="263" spans="1:9" x14ac:dyDescent="0.2">
      <c r="A263" s="32"/>
      <c r="B263" s="41"/>
      <c r="C263" s="42"/>
      <c r="D263" s="42"/>
      <c r="E263" s="42"/>
      <c r="F263" s="43"/>
      <c r="G263" s="44"/>
      <c r="H263" s="33"/>
      <c r="I263" s="38" t="str">
        <f t="shared" si="4"/>
        <v/>
      </c>
    </row>
    <row r="264" spans="1:9" x14ac:dyDescent="0.2">
      <c r="A264" s="32"/>
      <c r="B264" s="41"/>
      <c r="C264" s="42"/>
      <c r="D264" s="42"/>
      <c r="E264" s="42"/>
      <c r="F264" s="43"/>
      <c r="G264" s="44"/>
      <c r="H264" s="33"/>
      <c r="I264" s="38" t="str">
        <f t="shared" si="4"/>
        <v/>
      </c>
    </row>
    <row r="265" spans="1:9" x14ac:dyDescent="0.2">
      <c r="A265" s="32"/>
      <c r="B265" s="41"/>
      <c r="C265" s="42"/>
      <c r="D265" s="42"/>
      <c r="E265" s="42"/>
      <c r="F265" s="43"/>
      <c r="G265" s="44"/>
      <c r="H265" s="33"/>
      <c r="I265" s="38" t="str">
        <f t="shared" si="4"/>
        <v/>
      </c>
    </row>
    <row r="266" spans="1:9" x14ac:dyDescent="0.2">
      <c r="A266" s="32"/>
      <c r="B266" s="41"/>
      <c r="C266" s="42"/>
      <c r="D266" s="42"/>
      <c r="E266" s="42"/>
      <c r="F266" s="43"/>
      <c r="G266" s="44"/>
      <c r="H266" s="33"/>
      <c r="I266" s="38" t="str">
        <f t="shared" si="4"/>
        <v/>
      </c>
    </row>
    <row r="267" spans="1:9" x14ac:dyDescent="0.2">
      <c r="A267" s="32"/>
      <c r="B267" s="41"/>
      <c r="C267" s="42"/>
      <c r="D267" s="42"/>
      <c r="E267" s="42"/>
      <c r="F267" s="43"/>
      <c r="G267" s="44"/>
      <c r="H267" s="33"/>
      <c r="I267" s="38" t="str">
        <f t="shared" si="4"/>
        <v/>
      </c>
    </row>
    <row r="268" spans="1:9" x14ac:dyDescent="0.2">
      <c r="A268" s="32"/>
      <c r="B268" s="41"/>
      <c r="C268" s="42"/>
      <c r="D268" s="42"/>
      <c r="E268" s="42"/>
      <c r="F268" s="43"/>
      <c r="G268" s="44"/>
      <c r="H268" s="33"/>
      <c r="I268" s="38" t="str">
        <f t="shared" si="4"/>
        <v/>
      </c>
    </row>
    <row r="269" spans="1:9" x14ac:dyDescent="0.2">
      <c r="A269" s="32"/>
      <c r="B269" s="41"/>
      <c r="C269" s="42"/>
      <c r="D269" s="42"/>
      <c r="E269" s="42"/>
      <c r="F269" s="43"/>
      <c r="G269" s="44"/>
      <c r="H269" s="33"/>
      <c r="I269" s="38" t="str">
        <f t="shared" si="4"/>
        <v/>
      </c>
    </row>
    <row r="270" spans="1:9" x14ac:dyDescent="0.2">
      <c r="A270" s="32"/>
      <c r="B270" s="41"/>
      <c r="C270" s="42"/>
      <c r="D270" s="42"/>
      <c r="E270" s="42"/>
      <c r="F270" s="43"/>
      <c r="G270" s="44"/>
      <c r="H270" s="33"/>
      <c r="I270" s="38" t="str">
        <f t="shared" si="4"/>
        <v/>
      </c>
    </row>
    <row r="271" spans="1:9" x14ac:dyDescent="0.2">
      <c r="A271" s="32"/>
      <c r="B271" s="41"/>
      <c r="C271" s="42"/>
      <c r="D271" s="42"/>
      <c r="E271" s="42"/>
      <c r="F271" s="43"/>
      <c r="G271" s="44"/>
      <c r="H271" s="33"/>
      <c r="I271" s="38" t="str">
        <f t="shared" si="4"/>
        <v/>
      </c>
    </row>
    <row r="272" spans="1:9" x14ac:dyDescent="0.2">
      <c r="A272" s="32"/>
      <c r="B272" s="41"/>
      <c r="C272" s="42"/>
      <c r="D272" s="42"/>
      <c r="E272" s="42"/>
      <c r="F272" s="43"/>
      <c r="G272" s="44"/>
      <c r="H272" s="33"/>
      <c r="I272" s="38" t="str">
        <f t="shared" si="4"/>
        <v/>
      </c>
    </row>
    <row r="273" spans="1:9" x14ac:dyDescent="0.2">
      <c r="A273" s="32"/>
      <c r="B273" s="41"/>
      <c r="C273" s="42"/>
      <c r="D273" s="42"/>
      <c r="E273" s="42"/>
      <c r="F273" s="43"/>
      <c r="G273" s="44"/>
      <c r="H273" s="33"/>
      <c r="I273" s="38" t="str">
        <f t="shared" si="4"/>
        <v/>
      </c>
    </row>
    <row r="274" spans="1:9" x14ac:dyDescent="0.2">
      <c r="A274" s="32"/>
      <c r="B274" s="41"/>
      <c r="C274" s="42"/>
      <c r="D274" s="42"/>
      <c r="E274" s="42"/>
      <c r="F274" s="43"/>
      <c r="G274" s="44"/>
      <c r="H274" s="33"/>
      <c r="I274" s="38" t="str">
        <f t="shared" si="4"/>
        <v/>
      </c>
    </row>
    <row r="275" spans="1:9" x14ac:dyDescent="0.2">
      <c r="A275" s="32"/>
      <c r="B275" s="41"/>
      <c r="C275" s="42"/>
      <c r="D275" s="42"/>
      <c r="E275" s="42"/>
      <c r="F275" s="43"/>
      <c r="G275" s="44"/>
      <c r="H275" s="33"/>
      <c r="I275" s="38" t="str">
        <f t="shared" si="4"/>
        <v/>
      </c>
    </row>
    <row r="276" spans="1:9" x14ac:dyDescent="0.2">
      <c r="A276" s="32"/>
      <c r="B276" s="41"/>
      <c r="C276" s="42"/>
      <c r="D276" s="42"/>
      <c r="E276" s="42"/>
      <c r="F276" s="43"/>
      <c r="G276" s="44"/>
      <c r="H276" s="33"/>
      <c r="I276" s="38" t="str">
        <f t="shared" si="4"/>
        <v/>
      </c>
    </row>
    <row r="277" spans="1:9" x14ac:dyDescent="0.2">
      <c r="A277" s="32"/>
      <c r="B277" s="41"/>
      <c r="C277" s="42"/>
      <c r="D277" s="42"/>
      <c r="E277" s="42"/>
      <c r="F277" s="43"/>
      <c r="G277" s="44"/>
      <c r="H277" s="33"/>
      <c r="I277" s="38" t="str">
        <f t="shared" si="4"/>
        <v/>
      </c>
    </row>
    <row r="278" spans="1:9" x14ac:dyDescent="0.2">
      <c r="A278" s="32"/>
      <c r="B278" s="41"/>
      <c r="C278" s="42"/>
      <c r="D278" s="42"/>
      <c r="E278" s="42"/>
      <c r="F278" s="43"/>
      <c r="G278" s="44"/>
      <c r="H278" s="33"/>
      <c r="I278" s="38" t="str">
        <f t="shared" si="4"/>
        <v/>
      </c>
    </row>
    <row r="279" spans="1:9" x14ac:dyDescent="0.2">
      <c r="A279" s="32"/>
      <c r="B279" s="41"/>
      <c r="C279" s="42"/>
      <c r="D279" s="42"/>
      <c r="E279" s="42"/>
      <c r="F279" s="43"/>
      <c r="G279" s="44"/>
      <c r="H279" s="33"/>
      <c r="I279" s="38" t="str">
        <f t="shared" si="4"/>
        <v/>
      </c>
    </row>
    <row r="280" spans="1:9" x14ac:dyDescent="0.2">
      <c r="A280" s="32"/>
      <c r="B280" s="41"/>
      <c r="C280" s="42"/>
      <c r="D280" s="42"/>
      <c r="E280" s="42"/>
      <c r="F280" s="43"/>
      <c r="G280" s="44"/>
      <c r="H280" s="33"/>
      <c r="I280" s="38" t="str">
        <f t="shared" si="4"/>
        <v/>
      </c>
    </row>
    <row r="281" spans="1:9" x14ac:dyDescent="0.2">
      <c r="A281" s="32"/>
      <c r="B281" s="41"/>
      <c r="C281" s="42"/>
      <c r="D281" s="42"/>
      <c r="E281" s="42"/>
      <c r="F281" s="43"/>
      <c r="G281" s="44"/>
      <c r="H281" s="33"/>
      <c r="I281" s="38" t="str">
        <f t="shared" si="4"/>
        <v/>
      </c>
    </row>
    <row r="282" spans="1:9" x14ac:dyDescent="0.2">
      <c r="A282" s="32"/>
      <c r="B282" s="41"/>
      <c r="C282" s="42"/>
      <c r="D282" s="42"/>
      <c r="E282" s="42"/>
      <c r="F282" s="43"/>
      <c r="G282" s="44"/>
      <c r="H282" s="33"/>
      <c r="I282" s="38" t="str">
        <f t="shared" si="4"/>
        <v/>
      </c>
    </row>
    <row r="283" spans="1:9" x14ac:dyDescent="0.2">
      <c r="A283" s="32"/>
      <c r="B283" s="41"/>
      <c r="C283" s="42"/>
      <c r="D283" s="42"/>
      <c r="E283" s="42"/>
      <c r="F283" s="43"/>
      <c r="G283" s="44"/>
      <c r="H283" s="33"/>
      <c r="I283" s="38" t="str">
        <f t="shared" si="4"/>
        <v/>
      </c>
    </row>
    <row r="284" spans="1:9" x14ac:dyDescent="0.2">
      <c r="A284" s="32"/>
      <c r="B284" s="41"/>
      <c r="C284" s="42"/>
      <c r="D284" s="42"/>
      <c r="E284" s="42"/>
      <c r="F284" s="43"/>
      <c r="G284" s="44"/>
      <c r="H284" s="33"/>
      <c r="I284" s="38" t="str">
        <f t="shared" si="4"/>
        <v/>
      </c>
    </row>
    <row r="285" spans="1:9" x14ac:dyDescent="0.2">
      <c r="A285" s="32"/>
      <c r="B285" s="41"/>
      <c r="C285" s="42"/>
      <c r="D285" s="42"/>
      <c r="E285" s="42"/>
      <c r="F285" s="43"/>
      <c r="G285" s="44"/>
      <c r="H285" s="33"/>
      <c r="I285" s="38" t="str">
        <f t="shared" si="4"/>
        <v/>
      </c>
    </row>
    <row r="286" spans="1:9" x14ac:dyDescent="0.2">
      <c r="A286" s="32"/>
      <c r="B286" s="41"/>
      <c r="C286" s="42"/>
      <c r="D286" s="42"/>
      <c r="E286" s="42"/>
      <c r="F286" s="43"/>
      <c r="G286" s="44"/>
      <c r="H286" s="33"/>
      <c r="I286" s="38" t="str">
        <f t="shared" si="4"/>
        <v/>
      </c>
    </row>
    <row r="287" spans="1:9" x14ac:dyDescent="0.2">
      <c r="A287" s="32"/>
      <c r="B287" s="41"/>
      <c r="C287" s="42"/>
      <c r="D287" s="42"/>
      <c r="E287" s="42"/>
      <c r="F287" s="43"/>
      <c r="G287" s="44"/>
      <c r="H287" s="33"/>
      <c r="I287" s="38" t="str">
        <f t="shared" si="4"/>
        <v/>
      </c>
    </row>
    <row r="288" spans="1:9" x14ac:dyDescent="0.2">
      <c r="A288" s="32"/>
      <c r="B288" s="41"/>
      <c r="C288" s="42"/>
      <c r="D288" s="42"/>
      <c r="E288" s="42"/>
      <c r="F288" s="43"/>
      <c r="G288" s="44"/>
      <c r="H288" s="33"/>
      <c r="I288" s="38" t="str">
        <f t="shared" si="4"/>
        <v/>
      </c>
    </row>
    <row r="289" spans="1:9" x14ac:dyDescent="0.2">
      <c r="A289" s="32"/>
      <c r="B289" s="41"/>
      <c r="C289" s="42"/>
      <c r="D289" s="42"/>
      <c r="E289" s="42"/>
      <c r="F289" s="43"/>
      <c r="G289" s="44"/>
      <c r="H289" s="33"/>
      <c r="I289" s="38" t="str">
        <f t="shared" si="4"/>
        <v/>
      </c>
    </row>
    <row r="290" spans="1:9" x14ac:dyDescent="0.2">
      <c r="A290" s="32"/>
      <c r="B290" s="41"/>
      <c r="C290" s="42"/>
      <c r="D290" s="42"/>
      <c r="E290" s="42"/>
      <c r="F290" s="43"/>
      <c r="G290" s="44"/>
      <c r="H290" s="33"/>
      <c r="I290" s="38" t="str">
        <f t="shared" si="4"/>
        <v/>
      </c>
    </row>
    <row r="291" spans="1:9" x14ac:dyDescent="0.2">
      <c r="A291" s="32"/>
      <c r="B291" s="41"/>
      <c r="C291" s="42"/>
      <c r="D291" s="42"/>
      <c r="E291" s="42"/>
      <c r="F291" s="43"/>
      <c r="G291" s="44"/>
      <c r="H291" s="33"/>
      <c r="I291" s="38" t="str">
        <f t="shared" si="4"/>
        <v/>
      </c>
    </row>
    <row r="292" spans="1:9" x14ac:dyDescent="0.2">
      <c r="A292" s="32"/>
      <c r="B292" s="41"/>
      <c r="C292" s="42"/>
      <c r="D292" s="42"/>
      <c r="E292" s="42"/>
      <c r="F292" s="43"/>
      <c r="G292" s="44"/>
      <c r="H292" s="33"/>
      <c r="I292" s="38" t="str">
        <f t="shared" si="4"/>
        <v/>
      </c>
    </row>
    <row r="293" spans="1:9" x14ac:dyDescent="0.2">
      <c r="A293" s="32"/>
      <c r="B293" s="41"/>
      <c r="C293" s="42"/>
      <c r="D293" s="42"/>
      <c r="E293" s="42"/>
      <c r="F293" s="43"/>
      <c r="G293" s="44"/>
      <c r="H293" s="33"/>
      <c r="I293" s="38" t="str">
        <f t="shared" si="4"/>
        <v/>
      </c>
    </row>
    <row r="294" spans="1:9" x14ac:dyDescent="0.2">
      <c r="A294" s="32"/>
      <c r="B294" s="41"/>
      <c r="C294" s="42"/>
      <c r="D294" s="42"/>
      <c r="E294" s="42"/>
      <c r="F294" s="43"/>
      <c r="G294" s="44"/>
      <c r="H294" s="33"/>
      <c r="I294" s="38" t="str">
        <f t="shared" si="4"/>
        <v/>
      </c>
    </row>
    <row r="295" spans="1:9" x14ac:dyDescent="0.2">
      <c r="A295" s="32"/>
      <c r="B295" s="41"/>
      <c r="C295" s="42"/>
      <c r="D295" s="42"/>
      <c r="E295" s="42"/>
      <c r="F295" s="43"/>
      <c r="G295" s="44"/>
      <c r="H295" s="33"/>
      <c r="I295" s="38" t="str">
        <f t="shared" si="4"/>
        <v/>
      </c>
    </row>
    <row r="296" spans="1:9" x14ac:dyDescent="0.2">
      <c r="A296" s="32"/>
      <c r="B296" s="41"/>
      <c r="C296" s="42"/>
      <c r="D296" s="42"/>
      <c r="E296" s="42"/>
      <c r="F296" s="43"/>
      <c r="G296" s="44"/>
      <c r="H296" s="33"/>
      <c r="I296" s="38" t="str">
        <f t="shared" si="4"/>
        <v/>
      </c>
    </row>
    <row r="297" spans="1:9" x14ac:dyDescent="0.2">
      <c r="A297" s="32"/>
      <c r="B297" s="41"/>
      <c r="C297" s="42"/>
      <c r="D297" s="42"/>
      <c r="E297" s="42"/>
      <c r="F297" s="43"/>
      <c r="G297" s="44"/>
      <c r="H297" s="33"/>
      <c r="I297" s="38" t="str">
        <f t="shared" si="4"/>
        <v/>
      </c>
    </row>
    <row r="298" spans="1:9" x14ac:dyDescent="0.2">
      <c r="A298" s="32"/>
      <c r="B298" s="41"/>
      <c r="C298" s="42"/>
      <c r="D298" s="42"/>
      <c r="E298" s="42"/>
      <c r="F298" s="43"/>
      <c r="G298" s="44"/>
      <c r="H298" s="33"/>
      <c r="I298" s="38" t="str">
        <f t="shared" si="4"/>
        <v/>
      </c>
    </row>
    <row r="299" spans="1:9" x14ac:dyDescent="0.2">
      <c r="A299" s="32"/>
      <c r="B299" s="41"/>
      <c r="C299" s="42"/>
      <c r="D299" s="42"/>
      <c r="E299" s="42"/>
      <c r="F299" s="43"/>
      <c r="G299" s="44"/>
      <c r="H299" s="33"/>
      <c r="I299" s="38" t="str">
        <f t="shared" si="4"/>
        <v/>
      </c>
    </row>
    <row r="300" spans="1:9" ht="13.5" thickBot="1" x14ac:dyDescent="0.25">
      <c r="A300" s="32"/>
      <c r="B300" s="41"/>
      <c r="C300" s="42"/>
      <c r="D300" s="42"/>
      <c r="E300" s="42"/>
      <c r="F300" s="43"/>
      <c r="G300" s="44"/>
      <c r="H300" s="33"/>
      <c r="I300" s="38" t="str">
        <f t="shared" si="4"/>
        <v/>
      </c>
    </row>
    <row r="301" spans="1:9" x14ac:dyDescent="0.2">
      <c r="B301" s="59" t="s">
        <v>14</v>
      </c>
      <c r="C301" s="60"/>
      <c r="D301" s="60"/>
      <c r="E301" s="60"/>
      <c r="F301" s="60"/>
      <c r="G301" s="60"/>
    </row>
  </sheetData>
  <sheetProtection sheet="1" selectLockedCells="1"/>
  <mergeCells count="2">
    <mergeCell ref="B1:G1"/>
    <mergeCell ref="B301:G301"/>
  </mergeCells>
  <phoneticPr fontId="3" type="noConversion"/>
  <printOptions horizontalCentered="1"/>
  <pageMargins left="0.23622047244094491" right="0.23622047244094491" top="0.74803149606299213" bottom="0.74803149606299213" header="0.31496062992125984" footer="0.31496062992125984"/>
  <pageSetup scale="90" fitToHeight="1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V314"/>
  <sheetViews>
    <sheetView zoomScaleNormal="100" workbookViewId="0">
      <pane ySplit="2" topLeftCell="A11" activePane="bottomLeft" state="frozen"/>
      <selection pane="bottomLeft" activeCell="B14" sqref="B14"/>
    </sheetView>
  </sheetViews>
  <sheetFormatPr baseColWidth="10" defaultColWidth="9.5703125" defaultRowHeight="12.75" x14ac:dyDescent="0.2"/>
  <cols>
    <col min="1" max="6" width="10.42578125" customWidth="1"/>
    <col min="7" max="7" width="5.85546875" customWidth="1"/>
    <col min="8" max="13" width="10.42578125" customWidth="1"/>
    <col min="14" max="14" width="5.85546875" customWidth="1"/>
    <col min="15" max="21" width="10.42578125" customWidth="1"/>
    <col min="22" max="22" width="10.42578125" style="1" customWidth="1"/>
  </cols>
  <sheetData>
    <row r="1" spans="1:22" x14ac:dyDescent="0.2">
      <c r="A1" s="61" t="s">
        <v>15</v>
      </c>
      <c r="B1" s="61"/>
      <c r="C1" s="61"/>
      <c r="D1" s="61"/>
      <c r="E1" s="61"/>
      <c r="F1" s="61"/>
      <c r="H1" s="61" t="s">
        <v>16</v>
      </c>
      <c r="I1" s="61"/>
      <c r="J1" s="61"/>
      <c r="K1" s="61"/>
      <c r="L1" s="61"/>
      <c r="M1" s="61"/>
      <c r="O1" s="61" t="s">
        <v>17</v>
      </c>
      <c r="P1" s="61"/>
      <c r="Q1" s="61"/>
      <c r="R1" s="61"/>
      <c r="S1" s="61"/>
      <c r="T1" s="61"/>
      <c r="U1" s="22"/>
      <c r="V1" s="22"/>
    </row>
    <row r="2" spans="1:22" x14ac:dyDescent="0.2">
      <c r="A2" s="21" t="s">
        <v>18</v>
      </c>
      <c r="B2" s="21" t="s">
        <v>19</v>
      </c>
      <c r="C2" s="21" t="s">
        <v>20</v>
      </c>
      <c r="D2" s="21" t="s">
        <v>21</v>
      </c>
      <c r="E2" s="21" t="s">
        <v>22</v>
      </c>
      <c r="F2" s="21" t="s">
        <v>23</v>
      </c>
      <c r="H2" s="21" t="s">
        <v>18</v>
      </c>
      <c r="I2" s="21" t="s">
        <v>19</v>
      </c>
      <c r="J2" s="21" t="s">
        <v>20</v>
      </c>
      <c r="K2" s="21" t="s">
        <v>21</v>
      </c>
      <c r="L2" s="21" t="s">
        <v>22</v>
      </c>
      <c r="M2" s="21" t="s">
        <v>23</v>
      </c>
      <c r="O2" s="21" t="s">
        <v>18</v>
      </c>
      <c r="P2" s="21" t="s">
        <v>19</v>
      </c>
      <c r="Q2" s="21" t="s">
        <v>20</v>
      </c>
      <c r="R2" s="21" t="s">
        <v>21</v>
      </c>
      <c r="S2" s="21" t="s">
        <v>22</v>
      </c>
      <c r="T2" s="21" t="s">
        <v>23</v>
      </c>
      <c r="U2" s="21" t="s">
        <v>24</v>
      </c>
      <c r="V2" s="21" t="s">
        <v>25</v>
      </c>
    </row>
    <row r="3" spans="1:22" x14ac:dyDescent="0.2">
      <c r="A3" s="25">
        <f>IF('Données brutes'!B3&lt;&gt;"",IF('Données brutes'!B3+0&lt;=1,1,IF('Données brutes'!B3+0&gt;=6000,6000,'Données brutes'!B3+0)),"")</f>
        <v>200</v>
      </c>
      <c r="B3" s="27">
        <f>IF('Données brutes'!C3&lt;&gt;"",IF('Données brutes'!C3+0&gt;=20,20,'Données brutes'!C3+0),"")</f>
        <v>3</v>
      </c>
      <c r="C3" s="27">
        <f>IF('Données brutes'!D3&lt;&gt;"",IF('Données brutes'!D3+0&gt;=20,20,'Données brutes'!D3+0),"")</f>
        <v>0.05</v>
      </c>
      <c r="D3" s="27">
        <f>IF('Données brutes'!E3&lt;&gt;"",IF('Données brutes'!E3+0&gt;=10,10,'Données brutes'!E3+0),"")</f>
        <v>1.7</v>
      </c>
      <c r="E3" s="31">
        <f>IF('Données brutes'!F3&lt;&gt;"",IF('Données brutes'!F3+0&lt;=0.015,0.015,IF('Données brutes'!F3+0&gt;=0.5,0.5,'Données brutes'!F3+0)),"")</f>
        <v>5.1999999999999998E-2</v>
      </c>
      <c r="F3" s="26">
        <f>IF('Données brutes'!G3&lt;&gt;"",IF('Données brutes'!G3+0&lt;=1,1,IF('Données brutes'!G3+0&gt;=80,80,'Données brutes'!G3+0)),"")</f>
        <v>4</v>
      </c>
      <c r="H3" s="28">
        <f t="shared" ref="H3" si="0">IF(A3&lt;&gt;"",100.000707+199.4112625*LOG(A3)-633.2498635*LOG(A3)^2+794.5776709*LOG(A3)^3-509.8647342*LOG(A3)^4+176.015402*LOG(A3)^5-31.1373636*LOG(A3)^6+2.2100002*LOG(A3)^7,"")</f>
        <v>80.225065394844137</v>
      </c>
      <c r="I3" s="28">
        <f>IF(B3&lt;&gt;"",-0.002196*B3^5+0.06806*B3^4-0.5825*B3^3+0.6908*B3^2-4.7533*B3+100.1516,"")</f>
        <v>81.360631999999995</v>
      </c>
      <c r="J3" s="28">
        <f>IF(C3&lt;&gt;"",100.9766652-100.1069915*C3+43.0165198*C3^2-9.2398993*C3^3+0.7928877*C3^4,"")</f>
        <v>96.077706892635618</v>
      </c>
      <c r="K3" s="28">
        <f>IF(D3&lt;&gt;"",100.211834-40.1159071*D3-11.1812228*D3^2+17.8562719*D3^3-7.2985492*D3^4+1.4940264*D3^5-0.1670551*D3^6+0.0097349*D3^7-0.0002315*D3^8,"")</f>
        <v>44.034755244878966</v>
      </c>
      <c r="L3" s="28">
        <f>IF(E3&lt;&gt;"",131.811-2470.73*E3+29919.88*E3^2-215866.395*E3^3+907127.101*E3^4-2179260.623*E3^5+2767313.71*E3^6-1436922.807*E3^7,"")</f>
        <v>59.74108902140344</v>
      </c>
      <c r="M3" s="28">
        <f>IF(F3&lt;&gt;"",IF(F3&gt;=0,100.0091735-8.2787124*LOG(F3)-7.4497699*LOG(F3)^2-18.0716277*LOG(F3)^3-0.7974349*LOG(F3)^4+3.1353762*LOG(F3)^5,""),"")</f>
        <v>88.523958920145432</v>
      </c>
      <c r="O3" s="28">
        <f t="shared" ref="O3" si="1">IF(H3&lt;&gt;"",IF(H3&gt;100,100,IF(H3&lt;0,0,H3)),"")</f>
        <v>80.225065394844137</v>
      </c>
      <c r="P3" s="28">
        <f t="shared" ref="P3" si="2">IF(I3&lt;&gt;"",IF(I3&gt;100,100,IF(I3&lt;0,0,I3)),"")</f>
        <v>81.360631999999995</v>
      </c>
      <c r="Q3" s="28">
        <f>IF(J3&lt;&gt;"",IF(J3&gt;100,100,IF(J3&lt;0,0,J3)),"")</f>
        <v>96.077706892635618</v>
      </c>
      <c r="R3" s="28">
        <f>IF(K3&lt;&gt;"",IF(K3&gt;100,100,IF(K3&lt;0,0,K3)),"")</f>
        <v>44.034755244878966</v>
      </c>
      <c r="S3" s="28">
        <f t="shared" ref="S3" si="3">IF(L3&lt;&gt;"",IF(L3&gt;100,100,IF(L3&lt;0,0,L3)),"")</f>
        <v>59.74108902140344</v>
      </c>
      <c r="T3" s="28">
        <f>IF(M3&lt;&gt;"",IF(M3&gt;100,100,IF(M3&lt;0,0,M3)),"")</f>
        <v>88.523958920145432</v>
      </c>
      <c r="U3" s="29">
        <f>IF(COUNT(A3:F3)&gt;='Données brutes'!$I$2,MIN(O3:T3),"")</f>
        <v>44.034755244878966</v>
      </c>
      <c r="V3" s="30" t="str">
        <f>IF(U3&lt;&gt;"",CHOOSE(MATCH(MIN(O3:T3),O3:T3,0),"CF","CHLA-A","NH3","NOX","PTOT","MES"),"")</f>
        <v>NOX</v>
      </c>
    </row>
    <row r="4" spans="1:22" x14ac:dyDescent="0.2">
      <c r="A4" s="25">
        <f>IF('Données brutes'!B4&lt;&gt;"",IF('Données brutes'!B4+0&lt;=1,1,IF('Données brutes'!B4+0&gt;=6000,6000,'Données brutes'!B4+0)),"")</f>
        <v>26</v>
      </c>
      <c r="B4" s="27">
        <f>IF('Données brutes'!C4&lt;&gt;"",IF('Données brutes'!C4+0&gt;=20,20,'Données brutes'!C4+0),"")</f>
        <v>7.96</v>
      </c>
      <c r="C4" s="27">
        <f>IF('Données brutes'!D4&lt;&gt;"",IF('Données brutes'!D4+0&gt;=20,20,'Données brutes'!D4+0),"")</f>
        <v>0.06</v>
      </c>
      <c r="D4" s="27">
        <f>IF('Données brutes'!E4&lt;&gt;"",IF('Données brutes'!E4+0&gt;=10,10,'Données brutes'!E4+0),"")</f>
        <v>0.8</v>
      </c>
      <c r="E4" s="31">
        <f>IF('Données brutes'!F4&lt;&gt;"",IF('Données brutes'!F4+0&lt;=0.015,0.015,IF('Données brutes'!F4+0&gt;=0.5,0.5,'Données brutes'!F4+0)),"")</f>
        <v>3.5999999999999997E-2</v>
      </c>
      <c r="F4" s="26">
        <f>IF('Données brutes'!G4&lt;&gt;"",IF('Données brutes'!G4+0&lt;=1,1,IF('Données brutes'!G4+0&gt;=80,80,'Données brutes'!G4+0)),"")</f>
        <v>6</v>
      </c>
      <c r="H4" s="28">
        <f t="shared" ref="H4:H67" si="4">IF(A4&lt;&gt;"",100.000707+199.4112625*LOG(A4)-633.2498635*LOG(A4)^2+794.5776709*LOG(A4)^3-509.8647342*LOG(A4)^4+176.015402*LOG(A4)^5-31.1373636*LOG(A4)^6+2.2100002*LOG(A4)^7,"")</f>
        <v>95.050907955609816</v>
      </c>
      <c r="I4" s="28">
        <f t="shared" ref="I4:I67" si="5">IF(B4&lt;&gt;"",-0.002196*B4^5+0.06806*B4^4-0.5825*B4^3+0.6908*B4^2-4.7533*B4+100.1516,"")</f>
        <v>15.359291502868089</v>
      </c>
      <c r="J4" s="28">
        <f t="shared" ref="J4:J67" si="6">IF(C4&lt;&gt;"",100.9766652-100.1069915*C4+43.0165198*C4^2-9.2398993*C4^3+0.7928877*C4^4,"")</f>
        <v>95.123119638855798</v>
      </c>
      <c r="K4" s="28">
        <f t="shared" ref="K4:K67" si="7">IF(D4&lt;&gt;"",100.211834-40.1159071*D4-11.1812228*D4^2+17.8562719*D4^3-7.2985492*D4^4+1.4940264*D4^5-0.1670551*D4^6+0.0097349*D4^7-0.0002315*D4^8,"")</f>
        <v>67.563823984343031</v>
      </c>
      <c r="L4" s="28">
        <f t="shared" ref="L4:L67" si="8">IF(E4&lt;&gt;"",131.811-2470.73*E4+29919.88*E4^2-215866.395*E4^3+907127.101*E4^4-2179260.623*E4^5+2767313.71*E4^6-1436922.807*E4^7,"")</f>
        <v>72.967186827720496</v>
      </c>
      <c r="M4" s="28">
        <f t="shared" ref="M4:M67" si="9">IF(F4&lt;&gt;"",IF(F4&gt;=0,100.0091735-8.2787124*LOG(F4)-7.4497699*LOG(F4)^2-18.0716277*LOG(F4)^3-0.7974349*LOG(F4)^4+3.1353762*LOG(F4)^5,""),"")</f>
        <v>81.143189534900458</v>
      </c>
      <c r="O4" s="28">
        <f t="shared" ref="O4:O67" si="10">IF(H4&lt;&gt;"",IF(H4&gt;100,100,IF(H4&lt;0,0,H4)),"")</f>
        <v>95.050907955609816</v>
      </c>
      <c r="P4" s="28">
        <f t="shared" ref="P4:P67" si="11">IF(I4&lt;&gt;"",IF(I4&gt;100,100,IF(I4&lt;0,0,I4)),"")</f>
        <v>15.359291502868089</v>
      </c>
      <c r="Q4" s="28">
        <f t="shared" ref="Q4:Q67" si="12">IF(J4&lt;&gt;"",IF(J4&gt;100,100,IF(J4&lt;0,0,J4)),"")</f>
        <v>95.123119638855798</v>
      </c>
      <c r="R4" s="28">
        <f t="shared" ref="R4:R67" si="13">IF(K4&lt;&gt;"",IF(K4&gt;100,100,IF(K4&lt;0,0,K4)),"")</f>
        <v>67.563823984343031</v>
      </c>
      <c r="S4" s="28">
        <f t="shared" ref="S4:S67" si="14">IF(L4&lt;&gt;"",IF(L4&gt;100,100,IF(L4&lt;0,0,L4)),"")</f>
        <v>72.967186827720496</v>
      </c>
      <c r="T4" s="28">
        <f t="shared" ref="T4:T67" si="15">IF(M4&lt;&gt;"",IF(M4&gt;100,100,IF(M4&lt;0,0,M4)),"")</f>
        <v>81.143189534900458</v>
      </c>
      <c r="U4" s="29">
        <f>IF(COUNT(A4:F4)&gt;='Données brutes'!$I$2,MIN(O4:T4),"")</f>
        <v>15.359291502868089</v>
      </c>
      <c r="V4" s="30" t="str">
        <f t="shared" ref="V4:V67" si="16">IF(U4&lt;&gt;"",CHOOSE(MATCH(MIN(O4:T4),O4:T4,0),"CF","CHLA-A","NH3","NOX","PTOT","MES"),"")</f>
        <v>CHLA-A</v>
      </c>
    </row>
    <row r="5" spans="1:22" x14ac:dyDescent="0.2">
      <c r="A5" s="25">
        <f>IF('Données brutes'!B5&lt;&gt;"",IF('Données brutes'!B5+0&lt;=1,1,IF('Données brutes'!B5+0&gt;=6000,6000,'Données brutes'!B5+0)),"")</f>
        <v>400</v>
      </c>
      <c r="B5" s="27">
        <f>IF('Données brutes'!C5&lt;&gt;"",IF('Données brutes'!C5+0&gt;=20,20,'Données brutes'!C5+0),"")</f>
        <v>2.52</v>
      </c>
      <c r="C5" s="27">
        <f>IF('Données brutes'!D5&lt;&gt;"",IF('Données brutes'!D5+0&gt;=20,20,'Données brutes'!D5+0),"")</f>
        <v>0.31</v>
      </c>
      <c r="D5" s="27">
        <f>IF('Données brutes'!E5&lt;&gt;"",IF('Données brutes'!E5+0&gt;=10,10,'Données brutes'!E5+0),"")</f>
        <v>3.8</v>
      </c>
      <c r="E5" s="31">
        <f>IF('Données brutes'!F5&lt;&gt;"",IF('Données brutes'!F5+0&lt;=0.015,0.015,IF('Données brutes'!F5+0&gt;=0.5,0.5,'Données brutes'!F5+0)),"")</f>
        <v>0.13</v>
      </c>
      <c r="F5" s="26">
        <f>IF('Données brutes'!G5&lt;&gt;"",IF('Données brutes'!G5+0&lt;=1,1,IF('Données brutes'!G5+0&gt;=80,80,'Données brutes'!G5+0)),"")</f>
        <v>16</v>
      </c>
      <c r="H5" s="28">
        <f t="shared" si="4"/>
        <v>72.809022174875736</v>
      </c>
      <c r="I5" s="28">
        <f t="shared" si="5"/>
        <v>85.759913663290575</v>
      </c>
      <c r="J5" s="28">
        <f t="shared" si="6"/>
        <v>73.809442032149619</v>
      </c>
      <c r="K5" s="28">
        <f t="shared" si="7"/>
        <v>26.396448994141341</v>
      </c>
      <c r="L5" s="28">
        <f t="shared" si="8"/>
        <v>32.629399021480324</v>
      </c>
      <c r="M5" s="28">
        <f t="shared" si="9"/>
        <v>53.94891515536402</v>
      </c>
      <c r="O5" s="28">
        <f t="shared" si="10"/>
        <v>72.809022174875736</v>
      </c>
      <c r="P5" s="28">
        <f t="shared" si="11"/>
        <v>85.759913663290575</v>
      </c>
      <c r="Q5" s="28">
        <f t="shared" si="12"/>
        <v>73.809442032149619</v>
      </c>
      <c r="R5" s="28">
        <f t="shared" si="13"/>
        <v>26.396448994141341</v>
      </c>
      <c r="S5" s="28">
        <f t="shared" si="14"/>
        <v>32.629399021480324</v>
      </c>
      <c r="T5" s="28">
        <f t="shared" si="15"/>
        <v>53.94891515536402</v>
      </c>
      <c r="U5" s="29">
        <f>IF(COUNT(A5:F5)&gt;='Données brutes'!$I$2,MIN(O5:T5),"")</f>
        <v>26.396448994141341</v>
      </c>
      <c r="V5" s="30" t="str">
        <f t="shared" si="16"/>
        <v>NOX</v>
      </c>
    </row>
    <row r="6" spans="1:22" x14ac:dyDescent="0.2">
      <c r="A6" s="25">
        <f>IF('Données brutes'!B6&lt;&gt;"",IF('Données brutes'!B6+0&lt;=1,1,IF('Données brutes'!B6+0&gt;=6000,6000,'Données brutes'!B6+0)),"")</f>
        <v>460</v>
      </c>
      <c r="B6" s="27">
        <f>IF('Données brutes'!C6&lt;&gt;"",IF('Données brutes'!C6+0&gt;=20,20,'Données brutes'!C6+0),"")</f>
        <v>1.69</v>
      </c>
      <c r="C6" s="27">
        <f>IF('Données brutes'!D6&lt;&gt;"",IF('Données brutes'!D6+0&gt;=20,20,'Données brutes'!D6+0),"")</f>
        <v>0.01</v>
      </c>
      <c r="D6" s="27">
        <f>IF('Données brutes'!E6&lt;&gt;"",IF('Données brutes'!E6+0&gt;=10,10,'Données brutes'!E6+0),"")</f>
        <v>0.95</v>
      </c>
      <c r="E6" s="31">
        <f>IF('Données brutes'!F6&lt;&gt;"",IF('Données brutes'!F6+0&lt;=0.015,0.015,IF('Données brutes'!F6+0&gt;=0.5,0.5,'Données brutes'!F6+0)),"")</f>
        <v>8.7999999999999995E-2</v>
      </c>
      <c r="F6" s="26">
        <f>IF('Données brutes'!G6&lt;&gt;"",IF('Données brutes'!G6+0&lt;=1,1,IF('Données brutes'!G6+0&gt;=80,80,'Données brutes'!G6+0)),"")</f>
        <v>4</v>
      </c>
      <c r="H6" s="28">
        <f t="shared" si="4"/>
        <v>71.195972969454942</v>
      </c>
      <c r="I6" s="28">
        <f t="shared" si="5"/>
        <v>91.804813241402556</v>
      </c>
      <c r="J6" s="28">
        <f t="shared" si="6"/>
        <v>99.979887705009574</v>
      </c>
      <c r="K6" s="28">
        <f t="shared" si="7"/>
        <v>62.41536881998811</v>
      </c>
      <c r="L6" s="28">
        <f t="shared" si="8"/>
        <v>43.105172536558193</v>
      </c>
      <c r="M6" s="28">
        <f t="shared" si="9"/>
        <v>88.523958920145432</v>
      </c>
      <c r="O6" s="28">
        <f t="shared" si="10"/>
        <v>71.195972969454942</v>
      </c>
      <c r="P6" s="28">
        <f t="shared" si="11"/>
        <v>91.804813241402556</v>
      </c>
      <c r="Q6" s="28">
        <f t="shared" si="12"/>
        <v>99.979887705009574</v>
      </c>
      <c r="R6" s="28">
        <f t="shared" si="13"/>
        <v>62.41536881998811</v>
      </c>
      <c r="S6" s="28">
        <f t="shared" si="14"/>
        <v>43.105172536558193</v>
      </c>
      <c r="T6" s="28">
        <f t="shared" si="15"/>
        <v>88.523958920145432</v>
      </c>
      <c r="U6" s="29">
        <f>IF(COUNT(A6:F6)&gt;='Données brutes'!$I$2,MIN(O6:T6),"")</f>
        <v>43.105172536558193</v>
      </c>
      <c r="V6" s="30" t="str">
        <f t="shared" si="16"/>
        <v>PTOT</v>
      </c>
    </row>
    <row r="7" spans="1:22" x14ac:dyDescent="0.2">
      <c r="A7" s="25">
        <f>IF('Données brutes'!B7&lt;&gt;"",IF('Données brutes'!B7+0&lt;=1,1,IF('Données brutes'!B7+0&gt;=6000,6000,'Données brutes'!B7+0)),"")</f>
        <v>39</v>
      </c>
      <c r="B7" s="27">
        <f>IF('Données brutes'!C7&lt;&gt;"",IF('Données brutes'!C7+0&gt;=20,20,'Données brutes'!C7+0),"")</f>
        <v>2.37</v>
      </c>
      <c r="C7" s="27">
        <f>IF('Données brutes'!D7&lt;&gt;"",IF('Données brutes'!D7+0&gt;=20,20,'Données brutes'!D7+0),"")</f>
        <v>0.05</v>
      </c>
      <c r="D7" s="27">
        <f>IF('Données brutes'!E7&lt;&gt;"",IF('Données brutes'!E7+0&gt;=10,10,'Données brutes'!E7+0),"")</f>
        <v>0.7</v>
      </c>
      <c r="E7" s="31">
        <f>IF('Données brutes'!F7&lt;&gt;"",IF('Données brutes'!F7+0&lt;=0.015,0.015,IF('Données brutes'!F7+0&gt;=0.5,0.5,'Données brutes'!F7+0)),"")</f>
        <v>3.9E-2</v>
      </c>
      <c r="F7" s="26">
        <f>IF('Données brutes'!G7&lt;&gt;"",IF('Données brutes'!G7+0&lt;=1,1,IF('Données brutes'!G7+0&gt;=80,80,'Données brutes'!G7+0)),"")</f>
        <v>2</v>
      </c>
      <c r="H7" s="28">
        <f t="shared" si="4"/>
        <v>93.749337937387622</v>
      </c>
      <c r="I7" s="28">
        <f t="shared" si="5"/>
        <v>86.99522573770804</v>
      </c>
      <c r="J7" s="28">
        <f t="shared" si="6"/>
        <v>96.077706892635618</v>
      </c>
      <c r="K7" s="28">
        <f t="shared" si="7"/>
        <v>71.25645497372885</v>
      </c>
      <c r="L7" s="28">
        <f t="shared" si="8"/>
        <v>70.067192056025604</v>
      </c>
      <c r="M7" s="28">
        <f t="shared" si="9"/>
        <v>96.350166958498917</v>
      </c>
      <c r="O7" s="28">
        <f t="shared" si="10"/>
        <v>93.749337937387622</v>
      </c>
      <c r="P7" s="28">
        <f t="shared" si="11"/>
        <v>86.99522573770804</v>
      </c>
      <c r="Q7" s="28">
        <f t="shared" si="12"/>
        <v>96.077706892635618</v>
      </c>
      <c r="R7" s="28">
        <f t="shared" si="13"/>
        <v>71.25645497372885</v>
      </c>
      <c r="S7" s="28">
        <f t="shared" si="14"/>
        <v>70.067192056025604</v>
      </c>
      <c r="T7" s="28">
        <f t="shared" si="15"/>
        <v>96.350166958498917</v>
      </c>
      <c r="U7" s="29">
        <f>IF(COUNT(A7:F7)&gt;='Données brutes'!$I$2,MIN(O7:T7),"")</f>
        <v>70.067192056025604</v>
      </c>
      <c r="V7" s="30" t="str">
        <f t="shared" si="16"/>
        <v>PTOT</v>
      </c>
    </row>
    <row r="8" spans="1:22" x14ac:dyDescent="0.2">
      <c r="A8" s="25">
        <f>IF('Données brutes'!B8&lt;&gt;"",IF('Données brutes'!B8+0&lt;=1,1,IF('Données brutes'!B8+0&gt;=6000,6000,'Données brutes'!B8+0)),"")</f>
        <v>1</v>
      </c>
      <c r="B8" s="27">
        <f>IF('Données brutes'!C8&lt;&gt;"",IF('Données brutes'!C8+0&gt;=20,20,'Données brutes'!C8+0),"")</f>
        <v>3.33</v>
      </c>
      <c r="C8" s="27">
        <f>IF('Données brutes'!D8&lt;&gt;"",IF('Données brutes'!D8+0&gt;=20,20,'Données brutes'!D8+0),"")</f>
        <v>0.05</v>
      </c>
      <c r="D8" s="27">
        <f>IF('Données brutes'!E8&lt;&gt;"",IF('Données brutes'!E8+0&gt;=10,10,'Données brutes'!E8+0),"")</f>
        <v>0.41</v>
      </c>
      <c r="E8" s="31">
        <f>IF('Données brutes'!F8&lt;&gt;"",IF('Données brutes'!F8+0&lt;=0.015,0.015,IF('Données brutes'!F8+0&gt;=0.5,0.5,'Données brutes'!F8+0)),"")</f>
        <v>7.0000000000000007E-2</v>
      </c>
      <c r="F8" s="26">
        <f>IF('Données brutes'!G8&lt;&gt;"",IF('Données brutes'!G8+0&lt;=1,1,IF('Données brutes'!G8+0&gt;=80,80,'Données brutes'!G8+0)),"")</f>
        <v>3.5</v>
      </c>
      <c r="H8" s="28">
        <f t="shared" si="4"/>
        <v>100.00070700000001</v>
      </c>
      <c r="I8" s="28">
        <f t="shared" si="5"/>
        <v>77.943621994782902</v>
      </c>
      <c r="J8" s="28">
        <f t="shared" si="6"/>
        <v>96.077706892635618</v>
      </c>
      <c r="K8" s="28">
        <f t="shared" si="7"/>
        <v>82.925715562514057</v>
      </c>
      <c r="L8" s="28">
        <f t="shared" si="8"/>
        <v>49.856314894409252</v>
      </c>
      <c r="M8" s="28">
        <f t="shared" si="9"/>
        <v>90.468953321500962</v>
      </c>
      <c r="O8" s="28">
        <f t="shared" si="10"/>
        <v>100</v>
      </c>
      <c r="P8" s="28">
        <f t="shared" si="11"/>
        <v>77.943621994782902</v>
      </c>
      <c r="Q8" s="28">
        <f t="shared" si="12"/>
        <v>96.077706892635618</v>
      </c>
      <c r="R8" s="28">
        <f t="shared" si="13"/>
        <v>82.925715562514057</v>
      </c>
      <c r="S8" s="28">
        <f t="shared" si="14"/>
        <v>49.856314894409252</v>
      </c>
      <c r="T8" s="28">
        <f t="shared" si="15"/>
        <v>90.468953321500962</v>
      </c>
      <c r="U8" s="29">
        <f>IF(COUNT(A8:F8)&gt;='Données brutes'!$I$2,MIN(O8:T8),"")</f>
        <v>49.856314894409252</v>
      </c>
      <c r="V8" s="30" t="str">
        <f t="shared" si="16"/>
        <v>PTOT</v>
      </c>
    </row>
    <row r="9" spans="1:22" x14ac:dyDescent="0.2">
      <c r="A9" s="25">
        <f>IF('Données brutes'!B9&lt;&gt;"",IF('Données brutes'!B9+0&lt;=1,1,IF('Données brutes'!B9+0&gt;=6000,6000,'Données brutes'!B9+0)),"")</f>
        <v>34</v>
      </c>
      <c r="B9" s="27">
        <f>IF('Données brutes'!C9&lt;&gt;"",IF('Données brutes'!C9+0&gt;=20,20,'Données brutes'!C9+0),"")</f>
        <v>1.2</v>
      </c>
      <c r="C9" s="27">
        <f>IF('Données brutes'!D9&lt;&gt;"",IF('Données brutes'!D9+0&gt;=20,20,'Données brutes'!D9+0),"")</f>
        <v>0.01</v>
      </c>
      <c r="D9" s="27">
        <f>IF('Données brutes'!E9&lt;&gt;"",IF('Données brutes'!E9+0&gt;=10,10,'Données brutes'!E9+0),"")</f>
        <v>1.3</v>
      </c>
      <c r="E9" s="31">
        <f>IF('Données brutes'!F9&lt;&gt;"",IF('Données brutes'!F9+0&lt;=0.015,0.015,IF('Données brutes'!F9+0&gt;=0.5,0.5,'Données brutes'!F9+0)),"")</f>
        <v>5.5E-2</v>
      </c>
      <c r="F9" s="26">
        <f>IF('Données brutes'!G9&lt;&gt;"",IF('Données brutes'!G9+0&lt;=1,1,IF('Données brutes'!G9+0&gt;=80,80,'Données brutes'!G9+0)),"")</f>
        <v>14</v>
      </c>
      <c r="H9" s="28">
        <f t="shared" si="4"/>
        <v>94.2781470894259</v>
      </c>
      <c r="I9" s="28">
        <f t="shared" si="5"/>
        <v>94.571496865279997</v>
      </c>
      <c r="J9" s="28">
        <f t="shared" si="6"/>
        <v>99.979887705009574</v>
      </c>
      <c r="K9" s="28">
        <f t="shared" si="7"/>
        <v>52.349800250551318</v>
      </c>
      <c r="L9" s="28">
        <f t="shared" si="8"/>
        <v>57.79212103424716</v>
      </c>
      <c r="M9" s="28">
        <f t="shared" si="9"/>
        <v>58.351496118446683</v>
      </c>
      <c r="O9" s="28">
        <f t="shared" si="10"/>
        <v>94.2781470894259</v>
      </c>
      <c r="P9" s="28">
        <f t="shared" si="11"/>
        <v>94.571496865279997</v>
      </c>
      <c r="Q9" s="28">
        <f t="shared" si="12"/>
        <v>99.979887705009574</v>
      </c>
      <c r="R9" s="28">
        <f t="shared" si="13"/>
        <v>52.349800250551318</v>
      </c>
      <c r="S9" s="28">
        <f t="shared" si="14"/>
        <v>57.79212103424716</v>
      </c>
      <c r="T9" s="28">
        <f t="shared" si="15"/>
        <v>58.351496118446683</v>
      </c>
      <c r="U9" s="29">
        <f>IF(COUNT(A9:F9)&gt;='Données brutes'!$I$2,MIN(O9:T9),"")</f>
        <v>52.349800250551318</v>
      </c>
      <c r="V9" s="30" t="str">
        <f t="shared" si="16"/>
        <v>NOX</v>
      </c>
    </row>
    <row r="10" spans="1:22" x14ac:dyDescent="0.2">
      <c r="A10" s="25">
        <f>IF('Données brutes'!B10&lt;&gt;"",IF('Données brutes'!B10+0&lt;=1,1,IF('Données brutes'!B10+0&gt;=6000,6000,'Données brutes'!B10+0)),"")</f>
        <v>46</v>
      </c>
      <c r="B10" s="27">
        <f>IF('Données brutes'!C10&lt;&gt;"",IF('Données brutes'!C10+0&gt;=20,20,'Données brutes'!C10+0),"")</f>
        <v>7.9</v>
      </c>
      <c r="C10" s="27">
        <f>IF('Données brutes'!D10&lt;&gt;"",IF('Données brutes'!D10+0&gt;=20,20,'Données brutes'!D10+0),"")</f>
        <v>0.04</v>
      </c>
      <c r="D10" s="27">
        <f>IF('Données brutes'!E10&lt;&gt;"",IF('Données brutes'!E10+0&gt;=10,10,'Données brutes'!E10+0),"")</f>
        <v>0.6</v>
      </c>
      <c r="E10" s="31">
        <f>IF('Données brutes'!F10&lt;&gt;"",IF('Données brutes'!F10+0&lt;=0.015,0.015,IF('Données brutes'!F10+0&gt;=0.5,0.5,'Données brutes'!F10+0)),"")</f>
        <v>3.5000000000000003E-2</v>
      </c>
      <c r="F10" s="26">
        <f>IF('Données brutes'!G10&lt;&gt;"",IF('Données brutes'!G10+0&lt;=1,1,IF('Données brutes'!G10+0&gt;=80,80,'Données brutes'!G10+0)),"")</f>
        <v>6</v>
      </c>
      <c r="H10" s="28">
        <f t="shared" si="4"/>
        <v>92.968977333528301</v>
      </c>
      <c r="I10" s="28">
        <f t="shared" si="5"/>
        <v>16.040233263960005</v>
      </c>
      <c r="J10" s="28">
        <f t="shared" si="6"/>
        <v>97.040622647917317</v>
      </c>
      <c r="K10" s="28">
        <f t="shared" si="7"/>
        <v>75.136762282784005</v>
      </c>
      <c r="L10" s="28">
        <f t="shared" si="8"/>
        <v>73.983824673343108</v>
      </c>
      <c r="M10" s="28">
        <f t="shared" si="9"/>
        <v>81.143189534900458</v>
      </c>
      <c r="O10" s="28">
        <f t="shared" si="10"/>
        <v>92.968977333528301</v>
      </c>
      <c r="P10" s="28">
        <f t="shared" si="11"/>
        <v>16.040233263960005</v>
      </c>
      <c r="Q10" s="28">
        <f t="shared" si="12"/>
        <v>97.040622647917317</v>
      </c>
      <c r="R10" s="28">
        <f t="shared" si="13"/>
        <v>75.136762282784005</v>
      </c>
      <c r="S10" s="28">
        <f t="shared" si="14"/>
        <v>73.983824673343108</v>
      </c>
      <c r="T10" s="28">
        <f t="shared" si="15"/>
        <v>81.143189534900458</v>
      </c>
      <c r="U10" s="29">
        <f>IF(COUNT(A10:F10)&gt;='Données brutes'!$I$2,MIN(O10:T10),"")</f>
        <v>16.040233263960005</v>
      </c>
      <c r="V10" s="30" t="str">
        <f t="shared" si="16"/>
        <v>CHLA-A</v>
      </c>
    </row>
    <row r="11" spans="1:22" x14ac:dyDescent="0.2">
      <c r="A11" s="25">
        <f>IF('Données brutes'!B11&lt;&gt;"",IF('Données brutes'!B11+0&lt;=1,1,IF('Données brutes'!B11+0&gt;=6000,6000,'Données brutes'!B11+0)),"")</f>
        <v>290</v>
      </c>
      <c r="B11" s="27">
        <f>IF('Données brutes'!C11&lt;&gt;"",IF('Données brutes'!C11+0&gt;=20,20,'Données brutes'!C11+0),"")</f>
        <v>6.67</v>
      </c>
      <c r="C11" s="27">
        <f>IF('Données brutes'!D11&lt;&gt;"",IF('Données brutes'!D11+0&gt;=20,20,'Données brutes'!D11+0),"")</f>
        <v>0.01</v>
      </c>
      <c r="D11" s="27">
        <f>IF('Données brutes'!E11&lt;&gt;"",IF('Données brutes'!E11+0&gt;=10,10,'Données brutes'!E11+0),"")</f>
        <v>0.32</v>
      </c>
      <c r="E11" s="31">
        <f>IF('Données brutes'!F11&lt;&gt;"",IF('Données brutes'!F11+0&lt;=0.015,0.015,IF('Données brutes'!F11+0&gt;=0.5,0.5,'Données brutes'!F11+0)),"")</f>
        <v>3.6999999999999998E-2</v>
      </c>
      <c r="F11" s="26">
        <f>IF('Données brutes'!G11&lt;&gt;"",IF('Données brutes'!G11+0&lt;=1,1,IF('Données brutes'!G11+0&gt;=80,80,'Données brutes'!G11+0)),"")</f>
        <v>1</v>
      </c>
      <c r="H11" s="28">
        <f t="shared" si="4"/>
        <v>76.313377303746392</v>
      </c>
      <c r="I11" s="28">
        <f t="shared" si="5"/>
        <v>32.046109936904301</v>
      </c>
      <c r="J11" s="28">
        <f t="shared" si="6"/>
        <v>99.979887705009574</v>
      </c>
      <c r="K11" s="28">
        <f t="shared" si="7"/>
        <v>86.743207061749004</v>
      </c>
      <c r="L11" s="28">
        <f t="shared" si="8"/>
        <v>71.975972653957555</v>
      </c>
      <c r="M11" s="28">
        <f t="shared" si="9"/>
        <v>100.0091735</v>
      </c>
      <c r="O11" s="28">
        <f t="shared" si="10"/>
        <v>76.313377303746392</v>
      </c>
      <c r="P11" s="28">
        <f t="shared" si="11"/>
        <v>32.046109936904301</v>
      </c>
      <c r="Q11" s="28">
        <f t="shared" si="12"/>
        <v>99.979887705009574</v>
      </c>
      <c r="R11" s="28">
        <f t="shared" si="13"/>
        <v>86.743207061749004</v>
      </c>
      <c r="S11" s="28">
        <f t="shared" si="14"/>
        <v>71.975972653957555</v>
      </c>
      <c r="T11" s="28">
        <f t="shared" si="15"/>
        <v>100</v>
      </c>
      <c r="U11" s="29">
        <f>IF(COUNT(A11:F11)&gt;='Données brutes'!$I$2,MIN(O11:T11),"")</f>
        <v>32.046109936904301</v>
      </c>
      <c r="V11" s="30" t="str">
        <f t="shared" si="16"/>
        <v>CHLA-A</v>
      </c>
    </row>
    <row r="12" spans="1:22" x14ac:dyDescent="0.2">
      <c r="A12" s="25">
        <f>IF('Données brutes'!B12&lt;&gt;"",IF('Données brutes'!B12+0&lt;=1,1,IF('Données brutes'!B12+0&gt;=6000,6000,'Données brutes'!B12+0)),"")</f>
        <v>42</v>
      </c>
      <c r="B12" s="27">
        <f>IF('Données brutes'!C12&lt;&gt;"",IF('Données brutes'!C12+0&gt;=20,20,'Données brutes'!C12+0),"")</f>
        <v>5.63</v>
      </c>
      <c r="C12" s="27">
        <f>IF('Données brutes'!D12&lt;&gt;"",IF('Données brutes'!D12+0&gt;=20,20,'Données brutes'!D12+0),"")</f>
        <v>0.06</v>
      </c>
      <c r="D12" s="27">
        <f>IF('Données brutes'!E12&lt;&gt;"",IF('Données brutes'!E12+0&gt;=10,10,'Données brutes'!E12+0),"")</f>
        <v>0.43</v>
      </c>
      <c r="E12" s="31">
        <f>IF('Données brutes'!F12&lt;&gt;"",IF('Données brutes'!F12+0&lt;=0.015,0.015,IF('Données brutes'!F12+0&gt;=0.5,0.5,'Données brutes'!F12+0)),"")</f>
        <v>9.6000000000000002E-2</v>
      </c>
      <c r="F12" s="26">
        <f>IF('Données brutes'!G12&lt;&gt;"",IF('Données brutes'!G12+0&lt;=1,1,IF('Données brutes'!G12+0&gt;=80,80,'Données brutes'!G12+0)),"")</f>
        <v>4</v>
      </c>
      <c r="H12" s="28">
        <f t="shared" si="4"/>
        <v>93.419216481353274</v>
      </c>
      <c r="I12" s="28">
        <f t="shared" si="5"/>
        <v>47.295478316502752</v>
      </c>
      <c r="J12" s="28">
        <f t="shared" si="6"/>
        <v>95.123119638855798</v>
      </c>
      <c r="K12" s="28">
        <f t="shared" si="7"/>
        <v>82.085695212436548</v>
      </c>
      <c r="L12" s="28">
        <f t="shared" si="8"/>
        <v>40.713354536582067</v>
      </c>
      <c r="M12" s="28">
        <f t="shared" si="9"/>
        <v>88.523958920145432</v>
      </c>
      <c r="O12" s="28">
        <f t="shared" si="10"/>
        <v>93.419216481353274</v>
      </c>
      <c r="P12" s="28">
        <f t="shared" si="11"/>
        <v>47.295478316502752</v>
      </c>
      <c r="Q12" s="28">
        <f t="shared" si="12"/>
        <v>95.123119638855798</v>
      </c>
      <c r="R12" s="28">
        <f t="shared" si="13"/>
        <v>82.085695212436548</v>
      </c>
      <c r="S12" s="28">
        <f t="shared" si="14"/>
        <v>40.713354536582067</v>
      </c>
      <c r="T12" s="28">
        <f t="shared" si="15"/>
        <v>88.523958920145432</v>
      </c>
      <c r="U12" s="29">
        <f>IF(COUNT(A12:F12)&gt;='Données brutes'!$I$2,MIN(O12:T12),"")</f>
        <v>40.713354536582067</v>
      </c>
      <c r="V12" s="30" t="str">
        <f t="shared" si="16"/>
        <v>PTOT</v>
      </c>
    </row>
    <row r="13" spans="1:22" x14ac:dyDescent="0.2">
      <c r="A13" s="25">
        <f>IF('Données brutes'!B13&lt;&gt;"",IF('Données brutes'!B13+0&lt;=1,1,IF('Données brutes'!B13+0&gt;=6000,6000,'Données brutes'!B13+0)),"")</f>
        <v>98</v>
      </c>
      <c r="B13" s="27">
        <f>IF('Données brutes'!C13&lt;&gt;"",IF('Données brutes'!C13+0&gt;=20,20,'Données brutes'!C13+0),"")</f>
        <v>8.9</v>
      </c>
      <c r="C13" s="27">
        <f>IF('Données brutes'!D13&lt;&gt;"",IF('Données brutes'!D13+0&gt;=20,20,'Données brutes'!D13+0),"")</f>
        <v>0.01</v>
      </c>
      <c r="D13" s="27">
        <f>IF('Données brutes'!E13&lt;&gt;"",IF('Données brutes'!E13+0&gt;=10,10,'Données brutes'!E13+0),"")</f>
        <v>0.28000000000000003</v>
      </c>
      <c r="E13" s="31">
        <f>IF('Données brutes'!F13&lt;&gt;"",IF('Données brutes'!F13+0&lt;=0.015,0.015,IF('Données brutes'!F13+0&gt;=0.5,0.5,'Données brutes'!F13+0)),"")</f>
        <v>4.3999999999999997E-2</v>
      </c>
      <c r="F13" s="26">
        <f>IF('Données brutes'!G13&lt;&gt;"",IF('Données brutes'!G13+0&lt;=1,1,IF('Données brutes'!G13+0&gt;=80,80,'Données brutes'!G13+0)),"")</f>
        <v>6</v>
      </c>
      <c r="H13" s="28">
        <f t="shared" si="4"/>
        <v>87.377971792385097</v>
      </c>
      <c r="I13" s="28">
        <f t="shared" si="5"/>
        <v>6.3188022459600006</v>
      </c>
      <c r="J13" s="28">
        <f t="shared" si="6"/>
        <v>99.979887705009574</v>
      </c>
      <c r="K13" s="28">
        <f t="shared" si="7"/>
        <v>88.452384131616697</v>
      </c>
      <c r="L13" s="28">
        <f t="shared" si="8"/>
        <v>65.695630433263943</v>
      </c>
      <c r="M13" s="28">
        <f t="shared" si="9"/>
        <v>81.143189534900458</v>
      </c>
      <c r="O13" s="28">
        <f t="shared" si="10"/>
        <v>87.377971792385097</v>
      </c>
      <c r="P13" s="28">
        <f t="shared" si="11"/>
        <v>6.3188022459600006</v>
      </c>
      <c r="Q13" s="28">
        <f t="shared" si="12"/>
        <v>99.979887705009574</v>
      </c>
      <c r="R13" s="28">
        <f t="shared" si="13"/>
        <v>88.452384131616697</v>
      </c>
      <c r="S13" s="28">
        <f t="shared" si="14"/>
        <v>65.695630433263943</v>
      </c>
      <c r="T13" s="28">
        <f t="shared" si="15"/>
        <v>81.143189534900458</v>
      </c>
      <c r="U13" s="29">
        <f>IF(COUNT(A13:F13)&gt;='Données brutes'!$I$2,MIN(O13:T13),"")</f>
        <v>6.3188022459600006</v>
      </c>
      <c r="V13" s="30" t="str">
        <f t="shared" si="16"/>
        <v>CHLA-A</v>
      </c>
    </row>
    <row r="14" spans="1:22" x14ac:dyDescent="0.2">
      <c r="A14" s="25" t="str">
        <f>IF('Données brutes'!B14&lt;&gt;"",IF('Données brutes'!B14+0&lt;=1,1,IF('Données brutes'!B14+0&gt;=6000,6000,'Données brutes'!B14+0)),"")</f>
        <v/>
      </c>
      <c r="B14" s="27" t="str">
        <f>IF('Données brutes'!C14&lt;&gt;"",IF('Données brutes'!C14+0&gt;=20,20,'Données brutes'!C14+0),"")</f>
        <v/>
      </c>
      <c r="C14" s="27">
        <f>IF('Données brutes'!D14&lt;&gt;"",IF('Données brutes'!D14+0&gt;=20,20,'Données brutes'!D14+0),"")</f>
        <v>0.08</v>
      </c>
      <c r="D14" s="27">
        <f>IF('Données brutes'!E14&lt;&gt;"",IF('Données brutes'!E14+0&gt;=10,10,'Données brutes'!E14+0),"")</f>
        <v>1.4</v>
      </c>
      <c r="E14" s="31">
        <f>IF('Données brutes'!F14&lt;&gt;"",IF('Données brutes'!F14+0&lt;=0.015,0.015,IF('Données brutes'!F14+0&gt;=0.5,0.5,'Données brutes'!F14+0)),"")</f>
        <v>4.1000000000000002E-2</v>
      </c>
      <c r="F14" s="26">
        <f>IF('Données brutes'!G14&lt;&gt;"",IF('Données brutes'!G14+0&lt;=1,1,IF('Données brutes'!G14+0&gt;=80,80,'Données brutes'!G14+0)),"")</f>
        <v>4</v>
      </c>
      <c r="H14" s="28" t="str">
        <f t="shared" si="4"/>
        <v/>
      </c>
      <c r="I14" s="28" t="str">
        <f t="shared" si="5"/>
        <v/>
      </c>
      <c r="J14" s="28">
        <f t="shared" si="6"/>
        <v>93.238713254958597</v>
      </c>
      <c r="K14" s="28">
        <f t="shared" si="7"/>
        <v>49.970458555326708</v>
      </c>
      <c r="L14" s="28">
        <f t="shared" si="8"/>
        <v>68.252369179216331</v>
      </c>
      <c r="M14" s="28">
        <f t="shared" si="9"/>
        <v>88.523958920145432</v>
      </c>
      <c r="O14" s="28" t="str">
        <f t="shared" si="10"/>
        <v/>
      </c>
      <c r="P14" s="28" t="str">
        <f t="shared" si="11"/>
        <v/>
      </c>
      <c r="Q14" s="28">
        <f t="shared" si="12"/>
        <v>93.238713254958597</v>
      </c>
      <c r="R14" s="28">
        <f t="shared" si="13"/>
        <v>49.970458555326708</v>
      </c>
      <c r="S14" s="28">
        <f t="shared" si="14"/>
        <v>68.252369179216331</v>
      </c>
      <c r="T14" s="28">
        <f t="shared" si="15"/>
        <v>88.523958920145432</v>
      </c>
      <c r="U14" s="29" t="str">
        <f>IF(COUNT(A14:F14)&gt;='Données brutes'!$I$2,MIN(O14:T14),"")</f>
        <v/>
      </c>
      <c r="V14" s="30" t="str">
        <f t="shared" si="16"/>
        <v/>
      </c>
    </row>
    <row r="15" spans="1:22" x14ac:dyDescent="0.2">
      <c r="A15" s="25">
        <f>IF('Données brutes'!B15&lt;&gt;"",IF('Données brutes'!B15+0&lt;=1,1,IF('Données brutes'!B15+0&gt;=6000,6000,'Données brutes'!B15+0)),"")</f>
        <v>25</v>
      </c>
      <c r="B15" s="27">
        <f>IF('Données brutes'!C15&lt;&gt;"",IF('Données brutes'!C15+0&gt;=20,20,'Données brutes'!C15+0),"")</f>
        <v>3.06</v>
      </c>
      <c r="C15" s="27">
        <f>IF('Données brutes'!D15&lt;&gt;"",IF('Données brutes'!D15+0&gt;=20,20,'Données brutes'!D15+0),"")</f>
        <v>0.04</v>
      </c>
      <c r="D15" s="27">
        <f>IF('Données brutes'!E15&lt;&gt;"",IF('Données brutes'!E15+0&gt;=10,10,'Données brutes'!E15+0),"")</f>
        <v>0.7</v>
      </c>
      <c r="E15" s="31">
        <f>IF('Données brutes'!F15&lt;&gt;"",IF('Données brutes'!F15+0&lt;=0.015,0.015,IF('Données brutes'!F15+0&gt;=0.5,0.5,'Données brutes'!F15+0)),"")</f>
        <v>3.3000000000000002E-2</v>
      </c>
      <c r="F15" s="26">
        <f>IF('Données brutes'!G15&lt;&gt;"",IF('Données brutes'!G15+0&lt;=1,1,IF('Données brutes'!G15+0&gt;=80,80,'Données brutes'!G15+0)),"")</f>
        <v>3</v>
      </c>
      <c r="H15" s="28">
        <f t="shared" si="4"/>
        <v>95.141849006310736</v>
      </c>
      <c r="I15" s="28">
        <f t="shared" si="5"/>
        <v>80.762856586727594</v>
      </c>
      <c r="J15" s="28">
        <f t="shared" si="6"/>
        <v>97.040622647917317</v>
      </c>
      <c r="K15" s="28">
        <f t="shared" si="7"/>
        <v>71.25645497372885</v>
      </c>
      <c r="L15" s="28">
        <f t="shared" si="8"/>
        <v>76.096076198303422</v>
      </c>
      <c r="M15" s="28">
        <f t="shared" si="9"/>
        <v>92.436688086634149</v>
      </c>
      <c r="O15" s="28">
        <f t="shared" si="10"/>
        <v>95.141849006310736</v>
      </c>
      <c r="P15" s="28">
        <f t="shared" si="11"/>
        <v>80.762856586727594</v>
      </c>
      <c r="Q15" s="28">
        <f t="shared" si="12"/>
        <v>97.040622647917317</v>
      </c>
      <c r="R15" s="28">
        <f t="shared" si="13"/>
        <v>71.25645497372885</v>
      </c>
      <c r="S15" s="28">
        <f t="shared" si="14"/>
        <v>76.096076198303422</v>
      </c>
      <c r="T15" s="28">
        <f t="shared" si="15"/>
        <v>92.436688086634149</v>
      </c>
      <c r="U15" s="29">
        <f>IF(COUNT(A15:F15)&gt;='Données brutes'!$I$2,MIN(O15:T15),"")</f>
        <v>71.25645497372885</v>
      </c>
      <c r="V15" s="30" t="str">
        <f t="shared" si="16"/>
        <v>NOX</v>
      </c>
    </row>
    <row r="16" spans="1:22" x14ac:dyDescent="0.2">
      <c r="A16" s="25">
        <f>IF('Données brutes'!B16&lt;&gt;"",IF('Données brutes'!B16+0&lt;=1,1,IF('Données brutes'!B16+0&gt;=6000,6000,'Données brutes'!B16+0)),"")</f>
        <v>23</v>
      </c>
      <c r="B16" s="27">
        <f>IF('Données brutes'!C16&lt;&gt;"",IF('Données brutes'!C16+0&gt;=20,20,'Données brutes'!C16+0),"")</f>
        <v>9.1199999999999992</v>
      </c>
      <c r="C16" s="27">
        <f>IF('Données brutes'!D16&lt;&gt;"",IF('Données brutes'!D16+0&gt;=20,20,'Données brutes'!D16+0),"")</f>
        <v>0.05</v>
      </c>
      <c r="D16" s="27">
        <f>IF('Données brutes'!E16&lt;&gt;"",IF('Données brutes'!E16+0&gt;=10,10,'Données brutes'!E16+0),"")</f>
        <v>1.9</v>
      </c>
      <c r="E16" s="31">
        <f>IF('Données brutes'!F16&lt;&gt;"",IF('Données brutes'!F16+0&lt;=0.015,0.015,IF('Données brutes'!F16+0&gt;=0.5,0.5,'Données brutes'!F16+0)),"")</f>
        <v>3.6999999999999998E-2</v>
      </c>
      <c r="F16" s="26">
        <f>IF('Données brutes'!G16&lt;&gt;"",IF('Données brutes'!G16+0&lt;=1,1,IF('Données brutes'!G16+0&gt;=80,80,'Données brutes'!G16+0)),"")</f>
        <v>2</v>
      </c>
      <c r="H16" s="28">
        <f t="shared" si="4"/>
        <v>95.323164593766165</v>
      </c>
      <c r="I16" s="28">
        <f t="shared" si="5"/>
        <v>4.6904721141628301</v>
      </c>
      <c r="J16" s="28">
        <f t="shared" si="6"/>
        <v>96.077706892635618</v>
      </c>
      <c r="K16" s="28">
        <f t="shared" si="7"/>
        <v>40.953318780632074</v>
      </c>
      <c r="L16" s="28">
        <f t="shared" si="8"/>
        <v>71.975972653957555</v>
      </c>
      <c r="M16" s="28">
        <f t="shared" si="9"/>
        <v>96.350166958498917</v>
      </c>
      <c r="O16" s="28">
        <f t="shared" si="10"/>
        <v>95.323164593766165</v>
      </c>
      <c r="P16" s="28">
        <f t="shared" si="11"/>
        <v>4.6904721141628301</v>
      </c>
      <c r="Q16" s="28">
        <f t="shared" si="12"/>
        <v>96.077706892635618</v>
      </c>
      <c r="R16" s="28">
        <f t="shared" si="13"/>
        <v>40.953318780632074</v>
      </c>
      <c r="S16" s="28">
        <f t="shared" si="14"/>
        <v>71.975972653957555</v>
      </c>
      <c r="T16" s="28">
        <f t="shared" si="15"/>
        <v>96.350166958498917</v>
      </c>
      <c r="U16" s="29">
        <f>IF(COUNT(A16:F16)&gt;='Données brutes'!$I$2,MIN(O16:T16),"")</f>
        <v>4.6904721141628301</v>
      </c>
      <c r="V16" s="30" t="str">
        <f t="shared" si="16"/>
        <v>CHLA-A</v>
      </c>
    </row>
    <row r="17" spans="1:22" x14ac:dyDescent="0.2">
      <c r="A17" s="25">
        <f>IF('Données brutes'!B17&lt;&gt;"",IF('Données brutes'!B17+0&lt;=1,1,IF('Données brutes'!B17+0&gt;=6000,6000,'Données brutes'!B17+0)),"")</f>
        <v>9</v>
      </c>
      <c r="B17" s="27">
        <f>IF('Données brutes'!C17&lt;&gt;"",IF('Données brutes'!C17+0&gt;=20,20,'Données brutes'!C17+0),"")</f>
        <v>20</v>
      </c>
      <c r="C17" s="27">
        <f>IF('Données brutes'!D17&lt;&gt;"",IF('Données brutes'!D17+0&gt;=20,20,'Données brutes'!D17+0),"")</f>
        <v>0.01</v>
      </c>
      <c r="D17" s="27">
        <f>IF('Données brutes'!E17&lt;&gt;"",IF('Données brutes'!E17+0&gt;=10,10,'Données brutes'!E17+0),"")</f>
        <v>0.56000000000000005</v>
      </c>
      <c r="E17" s="31">
        <f>IF('Données brutes'!F17&lt;&gt;"",IF('Données brutes'!F17+0&lt;=0.015,0.015,IF('Données brutes'!F17+0&gt;=0.5,0.5,'Données brutes'!F17+0)),"")</f>
        <v>6.7000000000000004E-2</v>
      </c>
      <c r="F17" s="26">
        <f>IF('Données brutes'!G17&lt;&gt;"",IF('Données brutes'!G17+0&lt;=1,1,IF('Données brutes'!G17+0&gt;=80,80,'Données brutes'!G17+0)),"")</f>
        <v>13</v>
      </c>
      <c r="H17" s="28">
        <f t="shared" si="4"/>
        <v>98.675152882325989</v>
      </c>
      <c r="I17" s="28">
        <f t="shared" si="5"/>
        <v>-516.19440000000134</v>
      </c>
      <c r="J17" s="28">
        <f t="shared" si="6"/>
        <v>99.979887705009574</v>
      </c>
      <c r="K17" s="28">
        <f t="shared" si="7"/>
        <v>76.735860601088277</v>
      </c>
      <c r="L17" s="28">
        <f t="shared" si="8"/>
        <v>51.236778199864823</v>
      </c>
      <c r="M17" s="28">
        <f t="shared" si="9"/>
        <v>60.713248671421667</v>
      </c>
      <c r="O17" s="28">
        <f t="shared" si="10"/>
        <v>98.675152882325989</v>
      </c>
      <c r="P17" s="28">
        <f t="shared" si="11"/>
        <v>0</v>
      </c>
      <c r="Q17" s="28">
        <f t="shared" si="12"/>
        <v>99.979887705009574</v>
      </c>
      <c r="R17" s="28">
        <f t="shared" si="13"/>
        <v>76.735860601088277</v>
      </c>
      <c r="S17" s="28">
        <f t="shared" si="14"/>
        <v>51.236778199864823</v>
      </c>
      <c r="T17" s="28">
        <f t="shared" si="15"/>
        <v>60.713248671421667</v>
      </c>
      <c r="U17" s="29">
        <f>IF(COUNT(A17:F17)&gt;='Données brutes'!$I$2,MIN(O17:T17),"")</f>
        <v>0</v>
      </c>
      <c r="V17" s="30" t="str">
        <f t="shared" si="16"/>
        <v>CHLA-A</v>
      </c>
    </row>
    <row r="18" spans="1:22" x14ac:dyDescent="0.2">
      <c r="A18" s="25">
        <f>IF('Données brutes'!B18&lt;&gt;"",IF('Données brutes'!B18+0&lt;=1,1,IF('Données brutes'!B18+0&gt;=6000,6000,'Données brutes'!B18+0)),"")</f>
        <v>15</v>
      </c>
      <c r="B18" s="27">
        <f>IF('Données brutes'!C18&lt;&gt;"",IF('Données brutes'!C18+0&gt;=20,20,'Données brutes'!C18+0),"")</f>
        <v>2.89</v>
      </c>
      <c r="C18" s="27">
        <f>IF('Données brutes'!D18&lt;&gt;"",IF('Données brutes'!D18+0&gt;=20,20,'Données brutes'!D18+0),"")</f>
        <v>0.06</v>
      </c>
      <c r="D18" s="27">
        <f>IF('Données brutes'!E18&lt;&gt;"",IF('Données brutes'!E18+0&gt;=10,10,'Données brutes'!E18+0),"")</f>
        <v>0.63</v>
      </c>
      <c r="E18" s="31">
        <f>IF('Données brutes'!F18&lt;&gt;"",IF('Données brutes'!F18+0&lt;=0.015,0.015,IF('Données brutes'!F18+0&gt;=0.5,0.5,'Données brutes'!F18+0)),"")</f>
        <v>8.4000000000000005E-2</v>
      </c>
      <c r="F18" s="26">
        <f>IF('Données brutes'!G18&lt;&gt;"",IF('Données brutes'!G18+0&lt;=1,1,IF('Données brutes'!G18+0&gt;=80,80,'Données brutes'!G18+0)),"")</f>
        <v>3</v>
      </c>
      <c r="H18" s="28">
        <f t="shared" si="4"/>
        <v>96.259016103352238</v>
      </c>
      <c r="I18" s="28">
        <f t="shared" si="5"/>
        <v>82.429047991305993</v>
      </c>
      <c r="J18" s="28">
        <f t="shared" si="6"/>
        <v>95.123119638855798</v>
      </c>
      <c r="K18" s="28">
        <f t="shared" si="7"/>
        <v>73.954360289080228</v>
      </c>
      <c r="L18" s="28">
        <f t="shared" si="8"/>
        <v>44.418559317563691</v>
      </c>
      <c r="M18" s="28">
        <f t="shared" si="9"/>
        <v>92.436688086634149</v>
      </c>
      <c r="O18" s="28">
        <f t="shared" si="10"/>
        <v>96.259016103352238</v>
      </c>
      <c r="P18" s="28">
        <f t="shared" si="11"/>
        <v>82.429047991305993</v>
      </c>
      <c r="Q18" s="28">
        <f t="shared" si="12"/>
        <v>95.123119638855798</v>
      </c>
      <c r="R18" s="28">
        <f t="shared" si="13"/>
        <v>73.954360289080228</v>
      </c>
      <c r="S18" s="28">
        <f t="shared" si="14"/>
        <v>44.418559317563691</v>
      </c>
      <c r="T18" s="28">
        <f t="shared" si="15"/>
        <v>92.436688086634149</v>
      </c>
      <c r="U18" s="29">
        <f>IF(COUNT(A18:F18)&gt;='Données brutes'!$I$2,MIN(O18:T18),"")</f>
        <v>44.418559317563691</v>
      </c>
      <c r="V18" s="30" t="str">
        <f t="shared" si="16"/>
        <v>PTOT</v>
      </c>
    </row>
    <row r="19" spans="1:22" x14ac:dyDescent="0.2">
      <c r="A19" s="25">
        <f>IF('Données brutes'!B19&lt;&gt;"",IF('Données brutes'!B19+0&lt;=1,1,IF('Données brutes'!B19+0&gt;=6000,6000,'Données brutes'!B19+0)),"")</f>
        <v>25</v>
      </c>
      <c r="B19" s="27">
        <f>IF('Données brutes'!C19&lt;&gt;"",IF('Données brutes'!C19+0&gt;=20,20,'Données brutes'!C19+0),"")</f>
        <v>2.46</v>
      </c>
      <c r="C19" s="27">
        <f>IF('Données brutes'!D19&lt;&gt;"",IF('Données brutes'!D19+0&gt;=20,20,'Données brutes'!D19+0),"")</f>
        <v>0.05</v>
      </c>
      <c r="D19" s="27">
        <f>IF('Données brutes'!E19&lt;&gt;"",IF('Données brutes'!E19+0&gt;=10,10,'Données brutes'!E19+0),"")</f>
        <v>0.88</v>
      </c>
      <c r="E19" s="31">
        <f>IF('Données brutes'!F19&lt;&gt;"",IF('Données brutes'!F19+0&lt;=0.015,0.015,IF('Données brutes'!F19+0&gt;=0.5,0.5,'Données brutes'!F19+0)),"")</f>
        <v>6.3E-2</v>
      </c>
      <c r="F19" s="26">
        <f>IF('Données brutes'!G19&lt;&gt;"",IF('Données brutes'!G19+0&lt;=1,1,IF('Données brutes'!G19+0&gt;=80,80,'Données brutes'!G19+0)),"")</f>
        <v>4</v>
      </c>
      <c r="H19" s="28">
        <f t="shared" si="4"/>
        <v>95.141849006310736</v>
      </c>
      <c r="I19" s="28">
        <f t="shared" si="5"/>
        <v>86.261933864786471</v>
      </c>
      <c r="J19" s="28">
        <f t="shared" si="6"/>
        <v>96.077706892635618</v>
      </c>
      <c r="K19" s="28">
        <f t="shared" si="7"/>
        <v>64.757499555279381</v>
      </c>
      <c r="L19" s="28">
        <f t="shared" si="8"/>
        <v>53.224791348288363</v>
      </c>
      <c r="M19" s="28">
        <f t="shared" si="9"/>
        <v>88.523958920145432</v>
      </c>
      <c r="O19" s="28">
        <f t="shared" si="10"/>
        <v>95.141849006310736</v>
      </c>
      <c r="P19" s="28">
        <f t="shared" si="11"/>
        <v>86.261933864786471</v>
      </c>
      <c r="Q19" s="28">
        <f t="shared" si="12"/>
        <v>96.077706892635618</v>
      </c>
      <c r="R19" s="28">
        <f t="shared" si="13"/>
        <v>64.757499555279381</v>
      </c>
      <c r="S19" s="28">
        <f t="shared" si="14"/>
        <v>53.224791348288363</v>
      </c>
      <c r="T19" s="28">
        <f t="shared" si="15"/>
        <v>88.523958920145432</v>
      </c>
      <c r="U19" s="29">
        <f>IF(COUNT(A19:F19)&gt;='Données brutes'!$I$2,MIN(O19:T19),"")</f>
        <v>53.224791348288363</v>
      </c>
      <c r="V19" s="30" t="str">
        <f t="shared" si="16"/>
        <v>PTOT</v>
      </c>
    </row>
    <row r="20" spans="1:22" x14ac:dyDescent="0.2">
      <c r="A20" s="25" t="str">
        <f>IF('Données brutes'!B20&lt;&gt;"",IF('Données brutes'!B20+0&lt;=1,1,IF('Données brutes'!B20+0&gt;=6000,6000,'Données brutes'!B20+0)),"")</f>
        <v/>
      </c>
      <c r="B20" s="27" t="str">
        <f>IF('Données brutes'!C20&lt;&gt;"",IF('Données brutes'!C20+0&gt;=20,20,'Données brutes'!C20+0),"")</f>
        <v/>
      </c>
      <c r="C20" s="27" t="str">
        <f>IF('Données brutes'!D20&lt;&gt;"",IF('Données brutes'!D20+0&gt;=20,20,'Données brutes'!D20+0),"")</f>
        <v/>
      </c>
      <c r="D20" s="27" t="str">
        <f>IF('Données brutes'!E20&lt;&gt;"",IF('Données brutes'!E20+0&gt;=10,10,'Données brutes'!E20+0),"")</f>
        <v/>
      </c>
      <c r="E20" s="31" t="str">
        <f>IF('Données brutes'!F20&lt;&gt;"",IF('Données brutes'!F20+0&lt;=0.015,0.015,IF('Données brutes'!F20+0&gt;=0.5,0.5,'Données brutes'!F20+0)),"")</f>
        <v/>
      </c>
      <c r="F20" s="26" t="str">
        <f>IF('Données brutes'!G20&lt;&gt;"",IF('Données brutes'!G20+0&lt;=1,1,IF('Données brutes'!G20+0&gt;=80,80,'Données brutes'!G20+0)),"")</f>
        <v/>
      </c>
      <c r="H20" s="28" t="str">
        <f t="shared" si="4"/>
        <v/>
      </c>
      <c r="I20" s="28" t="str">
        <f t="shared" si="5"/>
        <v/>
      </c>
      <c r="J20" s="28" t="str">
        <f t="shared" si="6"/>
        <v/>
      </c>
      <c r="K20" s="28" t="str">
        <f t="shared" si="7"/>
        <v/>
      </c>
      <c r="L20" s="28" t="str">
        <f t="shared" si="8"/>
        <v/>
      </c>
      <c r="M20" s="28" t="str">
        <f t="shared" si="9"/>
        <v/>
      </c>
      <c r="O20" s="28" t="str">
        <f t="shared" si="10"/>
        <v/>
      </c>
      <c r="P20" s="28" t="str">
        <f t="shared" si="11"/>
        <v/>
      </c>
      <c r="Q20" s="28" t="str">
        <f t="shared" si="12"/>
        <v/>
      </c>
      <c r="R20" s="28" t="str">
        <f t="shared" si="13"/>
        <v/>
      </c>
      <c r="S20" s="28" t="str">
        <f t="shared" si="14"/>
        <v/>
      </c>
      <c r="T20" s="28" t="str">
        <f t="shared" si="15"/>
        <v/>
      </c>
      <c r="U20" s="29" t="str">
        <f>IF(COUNT(A20:F20)&gt;='Données brutes'!$I$2,MIN(O20:T20),"")</f>
        <v/>
      </c>
      <c r="V20" s="30" t="str">
        <f t="shared" si="16"/>
        <v/>
      </c>
    </row>
    <row r="21" spans="1:22" hidden="1" x14ac:dyDescent="0.2">
      <c r="A21" s="25" t="str">
        <f>IF('Données brutes'!B21&lt;&gt;"",IF('Données brutes'!B21+0&lt;=1,1,IF('Données brutes'!B21+0&gt;=6000,6000,'Données brutes'!B21+0)),"")</f>
        <v/>
      </c>
      <c r="B21" s="27" t="str">
        <f>IF('Données brutes'!C21&lt;&gt;"",IF('Données brutes'!C21+0&gt;=20,20,'Données brutes'!C21+0),"")</f>
        <v/>
      </c>
      <c r="C21" s="27" t="str">
        <f>IF('Données brutes'!D21&lt;&gt;"",IF('Données brutes'!D21+0&gt;=20,20,'Données brutes'!D21+0),"")</f>
        <v/>
      </c>
      <c r="D21" s="27" t="str">
        <f>IF('Données brutes'!E21&lt;&gt;"",IF('Données brutes'!E21+0&gt;=10,10,'Données brutes'!E21+0),"")</f>
        <v/>
      </c>
      <c r="E21" s="31" t="str">
        <f>IF('Données brutes'!F21&lt;&gt;"",IF('Données brutes'!F21+0&lt;=0.015,0.015,IF('Données brutes'!F21+0&gt;=0.5,0.5,'Données brutes'!F21+0)),"")</f>
        <v/>
      </c>
      <c r="F21" s="26" t="str">
        <f>IF('Données brutes'!G21&lt;&gt;"",IF('Données brutes'!G21+0&lt;=1,1,IF('Données brutes'!G21+0&gt;=80,80,'Données brutes'!G21+0)),"")</f>
        <v/>
      </c>
      <c r="H21" s="28" t="str">
        <f t="shared" si="4"/>
        <v/>
      </c>
      <c r="I21" s="28" t="str">
        <f t="shared" si="5"/>
        <v/>
      </c>
      <c r="J21" s="28" t="str">
        <f t="shared" si="6"/>
        <v/>
      </c>
      <c r="K21" s="28" t="str">
        <f t="shared" si="7"/>
        <v/>
      </c>
      <c r="L21" s="28" t="str">
        <f t="shared" si="8"/>
        <v/>
      </c>
      <c r="M21" s="28" t="str">
        <f t="shared" si="9"/>
        <v/>
      </c>
      <c r="O21" s="28" t="str">
        <f t="shared" si="10"/>
        <v/>
      </c>
      <c r="P21" s="28" t="str">
        <f t="shared" si="11"/>
        <v/>
      </c>
      <c r="Q21" s="28" t="str">
        <f t="shared" si="12"/>
        <v/>
      </c>
      <c r="R21" s="28" t="str">
        <f t="shared" si="13"/>
        <v/>
      </c>
      <c r="S21" s="28" t="str">
        <f t="shared" si="14"/>
        <v/>
      </c>
      <c r="T21" s="28" t="str">
        <f t="shared" si="15"/>
        <v/>
      </c>
      <c r="U21" s="29" t="str">
        <f>IF(COUNT(A21:F21)&gt;='Données brutes'!$I$2,MIN(O21:T21),"")</f>
        <v/>
      </c>
      <c r="V21" s="30" t="str">
        <f t="shared" si="16"/>
        <v/>
      </c>
    </row>
    <row r="22" spans="1:22" hidden="1" x14ac:dyDescent="0.2">
      <c r="A22" s="25" t="str">
        <f>IF('Données brutes'!B22&lt;&gt;"",IF('Données brutes'!B22+0&lt;=1,1,IF('Données brutes'!B22+0&gt;=6000,6000,'Données brutes'!B22+0)),"")</f>
        <v/>
      </c>
      <c r="B22" s="27" t="str">
        <f>IF('Données brutes'!C22&lt;&gt;"",IF('Données brutes'!C22+0&gt;=20,20,'Données brutes'!C22+0),"")</f>
        <v/>
      </c>
      <c r="C22" s="27" t="str">
        <f>IF('Données brutes'!D22&lt;&gt;"",IF('Données brutes'!D22+0&gt;=20,20,'Données brutes'!D22+0),"")</f>
        <v/>
      </c>
      <c r="D22" s="27" t="str">
        <f>IF('Données brutes'!E22&lt;&gt;"",IF('Données brutes'!E22+0&gt;=10,10,'Données brutes'!E22+0),"")</f>
        <v/>
      </c>
      <c r="E22" s="31" t="str">
        <f>IF('Données brutes'!F22&lt;&gt;"",IF('Données brutes'!F22+0&lt;=0.015,0.015,IF('Données brutes'!F22+0&gt;=0.5,0.5,'Données brutes'!F22+0)),"")</f>
        <v/>
      </c>
      <c r="F22" s="26" t="str">
        <f>IF('Données brutes'!G22&lt;&gt;"",IF('Données brutes'!G22+0&lt;=1,1,IF('Données brutes'!G22+0&gt;=80,80,'Données brutes'!G22+0)),"")</f>
        <v/>
      </c>
      <c r="H22" s="28" t="str">
        <f t="shared" si="4"/>
        <v/>
      </c>
      <c r="I22" s="28" t="str">
        <f t="shared" si="5"/>
        <v/>
      </c>
      <c r="J22" s="28" t="str">
        <f t="shared" si="6"/>
        <v/>
      </c>
      <c r="K22" s="28" t="str">
        <f t="shared" si="7"/>
        <v/>
      </c>
      <c r="L22" s="28" t="str">
        <f t="shared" si="8"/>
        <v/>
      </c>
      <c r="M22" s="28" t="str">
        <f t="shared" si="9"/>
        <v/>
      </c>
      <c r="O22" s="28" t="str">
        <f t="shared" si="10"/>
        <v/>
      </c>
      <c r="P22" s="28" t="str">
        <f t="shared" si="11"/>
        <v/>
      </c>
      <c r="Q22" s="28" t="str">
        <f t="shared" si="12"/>
        <v/>
      </c>
      <c r="R22" s="28" t="str">
        <f t="shared" si="13"/>
        <v/>
      </c>
      <c r="S22" s="28" t="str">
        <f t="shared" si="14"/>
        <v/>
      </c>
      <c r="T22" s="28" t="str">
        <f t="shared" si="15"/>
        <v/>
      </c>
      <c r="U22" s="29" t="str">
        <f>IF(COUNT(A22:F22)&gt;='Données brutes'!$I$2,MIN(O22:T22),"")</f>
        <v/>
      </c>
      <c r="V22" s="30" t="str">
        <f t="shared" si="16"/>
        <v/>
      </c>
    </row>
    <row r="23" spans="1:22" hidden="1" x14ac:dyDescent="0.2">
      <c r="A23" s="25" t="str">
        <f>IF('Données brutes'!B23&lt;&gt;"",IF('Données brutes'!B23+0&lt;=1,1,IF('Données brutes'!B23+0&gt;=6000,6000,'Données brutes'!B23+0)),"")</f>
        <v/>
      </c>
      <c r="B23" s="27" t="str">
        <f>IF('Données brutes'!C23&lt;&gt;"",IF('Données brutes'!C23+0&gt;=20,20,'Données brutes'!C23+0),"")</f>
        <v/>
      </c>
      <c r="C23" s="27" t="str">
        <f>IF('Données brutes'!D23&lt;&gt;"",IF('Données brutes'!D23+0&gt;=20,20,'Données brutes'!D23+0),"")</f>
        <v/>
      </c>
      <c r="D23" s="27" t="str">
        <f>IF('Données brutes'!E23&lt;&gt;"",IF('Données brutes'!E23+0&gt;=10,10,'Données brutes'!E23+0),"")</f>
        <v/>
      </c>
      <c r="E23" s="31" t="str">
        <f>IF('Données brutes'!F23&lt;&gt;"",IF('Données brutes'!F23+0&lt;=0.015,0.015,IF('Données brutes'!F23+0&gt;=0.5,0.5,'Données brutes'!F23+0)),"")</f>
        <v/>
      </c>
      <c r="F23" s="26" t="str">
        <f>IF('Données brutes'!G23&lt;&gt;"",IF('Données brutes'!G23+0&lt;=1,1,IF('Données brutes'!G23+0&gt;=80,80,'Données brutes'!G23+0)),"")</f>
        <v/>
      </c>
      <c r="H23" s="28" t="str">
        <f t="shared" si="4"/>
        <v/>
      </c>
      <c r="I23" s="28" t="str">
        <f t="shared" si="5"/>
        <v/>
      </c>
      <c r="J23" s="28" t="str">
        <f t="shared" si="6"/>
        <v/>
      </c>
      <c r="K23" s="28" t="str">
        <f t="shared" si="7"/>
        <v/>
      </c>
      <c r="L23" s="28" t="str">
        <f t="shared" si="8"/>
        <v/>
      </c>
      <c r="M23" s="28" t="str">
        <f t="shared" si="9"/>
        <v/>
      </c>
      <c r="O23" s="28" t="str">
        <f t="shared" si="10"/>
        <v/>
      </c>
      <c r="P23" s="28" t="str">
        <f t="shared" si="11"/>
        <v/>
      </c>
      <c r="Q23" s="28" t="str">
        <f t="shared" si="12"/>
        <v/>
      </c>
      <c r="R23" s="28" t="str">
        <f t="shared" si="13"/>
        <v/>
      </c>
      <c r="S23" s="28" t="str">
        <f t="shared" si="14"/>
        <v/>
      </c>
      <c r="T23" s="28" t="str">
        <f t="shared" si="15"/>
        <v/>
      </c>
      <c r="U23" s="29" t="str">
        <f>IF(COUNT(A23:F23)&gt;='Données brutes'!$I$2,MIN(O23:T23),"")</f>
        <v/>
      </c>
      <c r="V23" s="30" t="str">
        <f t="shared" si="16"/>
        <v/>
      </c>
    </row>
    <row r="24" spans="1:22" hidden="1" x14ac:dyDescent="0.2">
      <c r="A24" s="25" t="str">
        <f>IF('Données brutes'!B24&lt;&gt;"",IF('Données brutes'!B24+0&lt;=1,1,IF('Données brutes'!B24+0&gt;=6000,6000,'Données brutes'!B24+0)),"")</f>
        <v/>
      </c>
      <c r="B24" s="27" t="str">
        <f>IF('Données brutes'!C24&lt;&gt;"",IF('Données brutes'!C24+0&gt;=20,20,'Données brutes'!C24+0),"")</f>
        <v/>
      </c>
      <c r="C24" s="27" t="str">
        <f>IF('Données brutes'!D24&lt;&gt;"",IF('Données brutes'!D24+0&gt;=20,20,'Données brutes'!D24+0),"")</f>
        <v/>
      </c>
      <c r="D24" s="27" t="str">
        <f>IF('Données brutes'!E24&lt;&gt;"",IF('Données brutes'!E24+0&gt;=10,10,'Données brutes'!E24+0),"")</f>
        <v/>
      </c>
      <c r="E24" s="31" t="str">
        <f>IF('Données brutes'!F24&lt;&gt;"",IF('Données brutes'!F24+0&lt;=0.015,0.015,IF('Données brutes'!F24+0&gt;=0.5,0.5,'Données brutes'!F24+0)),"")</f>
        <v/>
      </c>
      <c r="F24" s="26" t="str">
        <f>IF('Données brutes'!G24&lt;&gt;"",IF('Données brutes'!G24+0&lt;=1,1,IF('Données brutes'!G24+0&gt;=80,80,'Données brutes'!G24+0)),"")</f>
        <v/>
      </c>
      <c r="H24" s="28" t="str">
        <f t="shared" si="4"/>
        <v/>
      </c>
      <c r="I24" s="28" t="str">
        <f t="shared" si="5"/>
        <v/>
      </c>
      <c r="J24" s="28" t="str">
        <f t="shared" si="6"/>
        <v/>
      </c>
      <c r="K24" s="28" t="str">
        <f t="shared" si="7"/>
        <v/>
      </c>
      <c r="L24" s="28" t="str">
        <f t="shared" si="8"/>
        <v/>
      </c>
      <c r="M24" s="28" t="str">
        <f t="shared" si="9"/>
        <v/>
      </c>
      <c r="O24" s="28" t="str">
        <f t="shared" si="10"/>
        <v/>
      </c>
      <c r="P24" s="28" t="str">
        <f t="shared" si="11"/>
        <v/>
      </c>
      <c r="Q24" s="28" t="str">
        <f t="shared" si="12"/>
        <v/>
      </c>
      <c r="R24" s="28" t="str">
        <f t="shared" si="13"/>
        <v/>
      </c>
      <c r="S24" s="28" t="str">
        <f t="shared" si="14"/>
        <v/>
      </c>
      <c r="T24" s="28" t="str">
        <f t="shared" si="15"/>
        <v/>
      </c>
      <c r="U24" s="29" t="str">
        <f>IF(COUNT(A24:F24)&gt;='Données brutes'!$I$2,MIN(O24:T24),"")</f>
        <v/>
      </c>
      <c r="V24" s="30" t="str">
        <f t="shared" si="16"/>
        <v/>
      </c>
    </row>
    <row r="25" spans="1:22" hidden="1" x14ac:dyDescent="0.2">
      <c r="A25" s="25" t="str">
        <f>IF('Données brutes'!B25&lt;&gt;"",IF('Données brutes'!B25+0&lt;=1,1,IF('Données brutes'!B25+0&gt;=6000,6000,'Données brutes'!B25+0)),"")</f>
        <v/>
      </c>
      <c r="B25" s="27" t="str">
        <f>IF('Données brutes'!C25&lt;&gt;"",IF('Données brutes'!C25+0&gt;=20,20,'Données brutes'!C25+0),"")</f>
        <v/>
      </c>
      <c r="C25" s="27" t="str">
        <f>IF('Données brutes'!D25&lt;&gt;"",IF('Données brutes'!D25+0&gt;=20,20,'Données brutes'!D25+0),"")</f>
        <v/>
      </c>
      <c r="D25" s="27" t="str">
        <f>IF('Données brutes'!E25&lt;&gt;"",IF('Données brutes'!E25+0&gt;=10,10,'Données brutes'!E25+0),"")</f>
        <v/>
      </c>
      <c r="E25" s="31" t="str">
        <f>IF('Données brutes'!F25&lt;&gt;"",IF('Données brutes'!F25+0&lt;=0.015,0.015,IF('Données brutes'!F25+0&gt;=0.5,0.5,'Données brutes'!F25+0)),"")</f>
        <v/>
      </c>
      <c r="F25" s="26" t="str">
        <f>IF('Données brutes'!G25&lt;&gt;"",IF('Données brutes'!G25+0&lt;=1,1,IF('Données brutes'!G25+0&gt;=80,80,'Données brutes'!G25+0)),"")</f>
        <v/>
      </c>
      <c r="H25" s="28" t="str">
        <f t="shared" si="4"/>
        <v/>
      </c>
      <c r="I25" s="28" t="str">
        <f t="shared" si="5"/>
        <v/>
      </c>
      <c r="J25" s="28" t="str">
        <f t="shared" si="6"/>
        <v/>
      </c>
      <c r="K25" s="28" t="str">
        <f t="shared" si="7"/>
        <v/>
      </c>
      <c r="L25" s="28" t="str">
        <f t="shared" si="8"/>
        <v/>
      </c>
      <c r="M25" s="28" t="str">
        <f t="shared" si="9"/>
        <v/>
      </c>
      <c r="O25" s="28" t="str">
        <f t="shared" si="10"/>
        <v/>
      </c>
      <c r="P25" s="28" t="str">
        <f t="shared" si="11"/>
        <v/>
      </c>
      <c r="Q25" s="28" t="str">
        <f t="shared" si="12"/>
        <v/>
      </c>
      <c r="R25" s="28" t="str">
        <f t="shared" si="13"/>
        <v/>
      </c>
      <c r="S25" s="28" t="str">
        <f t="shared" si="14"/>
        <v/>
      </c>
      <c r="T25" s="28" t="str">
        <f t="shared" si="15"/>
        <v/>
      </c>
      <c r="U25" s="29" t="str">
        <f>IF(COUNT(A25:F25)&gt;='Données brutes'!$I$2,MIN(O25:T25),"")</f>
        <v/>
      </c>
      <c r="V25" s="30" t="str">
        <f t="shared" si="16"/>
        <v/>
      </c>
    </row>
    <row r="26" spans="1:22" hidden="1" x14ac:dyDescent="0.2">
      <c r="A26" s="25" t="str">
        <f>IF('Données brutes'!B26&lt;&gt;"",IF('Données brutes'!B26+0&lt;=1,1,IF('Données brutes'!B26+0&gt;=6000,6000,'Données brutes'!B26+0)),"")</f>
        <v/>
      </c>
      <c r="B26" s="27" t="str">
        <f>IF('Données brutes'!C26&lt;&gt;"",IF('Données brutes'!C26+0&gt;=20,20,'Données brutes'!C26+0),"")</f>
        <v/>
      </c>
      <c r="C26" s="27" t="str">
        <f>IF('Données brutes'!D26&lt;&gt;"",IF('Données brutes'!D26+0&gt;=20,20,'Données brutes'!D26+0),"")</f>
        <v/>
      </c>
      <c r="D26" s="27" t="str">
        <f>IF('Données brutes'!E26&lt;&gt;"",IF('Données brutes'!E26+0&gt;=10,10,'Données brutes'!E26+0),"")</f>
        <v/>
      </c>
      <c r="E26" s="31" t="str">
        <f>IF('Données brutes'!F26&lt;&gt;"",IF('Données brutes'!F26+0&lt;=0.015,0.015,IF('Données brutes'!F26+0&gt;=0.5,0.5,'Données brutes'!F26+0)),"")</f>
        <v/>
      </c>
      <c r="F26" s="26" t="str">
        <f>IF('Données brutes'!G26&lt;&gt;"",IF('Données brutes'!G26+0&lt;=1,1,IF('Données brutes'!G26+0&gt;=80,80,'Données brutes'!G26+0)),"")</f>
        <v/>
      </c>
      <c r="H26" s="28" t="str">
        <f t="shared" si="4"/>
        <v/>
      </c>
      <c r="I26" s="28" t="str">
        <f t="shared" si="5"/>
        <v/>
      </c>
      <c r="J26" s="28" t="str">
        <f t="shared" si="6"/>
        <v/>
      </c>
      <c r="K26" s="28" t="str">
        <f t="shared" si="7"/>
        <v/>
      </c>
      <c r="L26" s="28" t="str">
        <f t="shared" si="8"/>
        <v/>
      </c>
      <c r="M26" s="28" t="str">
        <f t="shared" si="9"/>
        <v/>
      </c>
      <c r="O26" s="28" t="str">
        <f t="shared" si="10"/>
        <v/>
      </c>
      <c r="P26" s="28" t="str">
        <f t="shared" si="11"/>
        <v/>
      </c>
      <c r="Q26" s="28" t="str">
        <f t="shared" si="12"/>
        <v/>
      </c>
      <c r="R26" s="28" t="str">
        <f t="shared" si="13"/>
        <v/>
      </c>
      <c r="S26" s="28" t="str">
        <f t="shared" si="14"/>
        <v/>
      </c>
      <c r="T26" s="28" t="str">
        <f t="shared" si="15"/>
        <v/>
      </c>
      <c r="U26" s="29" t="str">
        <f>IF(COUNT(A26:F26)&gt;='Données brutes'!$I$2,MIN(O26:T26),"")</f>
        <v/>
      </c>
      <c r="V26" s="30" t="str">
        <f t="shared" si="16"/>
        <v/>
      </c>
    </row>
    <row r="27" spans="1:22" hidden="1" x14ac:dyDescent="0.2">
      <c r="A27" s="25" t="str">
        <f>IF('Données brutes'!B27&lt;&gt;"",IF('Données brutes'!B27+0&lt;=1,1,IF('Données brutes'!B27+0&gt;=6000,6000,'Données brutes'!B27+0)),"")</f>
        <v/>
      </c>
      <c r="B27" s="27" t="str">
        <f>IF('Données brutes'!C27&lt;&gt;"",IF('Données brutes'!C27+0&gt;=20,20,'Données brutes'!C27+0),"")</f>
        <v/>
      </c>
      <c r="C27" s="27" t="str">
        <f>IF('Données brutes'!D27&lt;&gt;"",IF('Données brutes'!D27+0&gt;=20,20,'Données brutes'!D27+0),"")</f>
        <v/>
      </c>
      <c r="D27" s="27" t="str">
        <f>IF('Données brutes'!E27&lt;&gt;"",IF('Données brutes'!E27+0&gt;=10,10,'Données brutes'!E27+0),"")</f>
        <v/>
      </c>
      <c r="E27" s="31" t="str">
        <f>IF('Données brutes'!F27&lt;&gt;"",IF('Données brutes'!F27+0&lt;=0.015,0.015,IF('Données brutes'!F27+0&gt;=0.5,0.5,'Données brutes'!F27+0)),"")</f>
        <v/>
      </c>
      <c r="F27" s="26" t="str">
        <f>IF('Données brutes'!G27&lt;&gt;"",IF('Données brutes'!G27+0&lt;=1,1,IF('Données brutes'!G27+0&gt;=80,80,'Données brutes'!G27+0)),"")</f>
        <v/>
      </c>
      <c r="H27" s="28" t="str">
        <f t="shared" si="4"/>
        <v/>
      </c>
      <c r="I27" s="28" t="str">
        <f t="shared" si="5"/>
        <v/>
      </c>
      <c r="J27" s="28" t="str">
        <f t="shared" si="6"/>
        <v/>
      </c>
      <c r="K27" s="28" t="str">
        <f t="shared" si="7"/>
        <v/>
      </c>
      <c r="L27" s="28" t="str">
        <f t="shared" si="8"/>
        <v/>
      </c>
      <c r="M27" s="28" t="str">
        <f t="shared" si="9"/>
        <v/>
      </c>
      <c r="O27" s="28" t="str">
        <f t="shared" si="10"/>
        <v/>
      </c>
      <c r="P27" s="28" t="str">
        <f t="shared" si="11"/>
        <v/>
      </c>
      <c r="Q27" s="28" t="str">
        <f t="shared" si="12"/>
        <v/>
      </c>
      <c r="R27" s="28" t="str">
        <f t="shared" si="13"/>
        <v/>
      </c>
      <c r="S27" s="28" t="str">
        <f t="shared" si="14"/>
        <v/>
      </c>
      <c r="T27" s="28" t="str">
        <f t="shared" si="15"/>
        <v/>
      </c>
      <c r="U27" s="29" t="str">
        <f>IF(COUNT(A27:F27)&gt;='Données brutes'!$I$2,MIN(O27:T27),"")</f>
        <v/>
      </c>
      <c r="V27" s="30" t="str">
        <f t="shared" si="16"/>
        <v/>
      </c>
    </row>
    <row r="28" spans="1:22" hidden="1" x14ac:dyDescent="0.2">
      <c r="A28" s="25" t="str">
        <f>IF('Données brutes'!B28&lt;&gt;"",IF('Données brutes'!B28+0&lt;=1,1,IF('Données brutes'!B28+0&gt;=6000,6000,'Données brutes'!B28+0)),"")</f>
        <v/>
      </c>
      <c r="B28" s="27" t="str">
        <f>IF('Données brutes'!C28&lt;&gt;"",IF('Données brutes'!C28+0&gt;=20,20,'Données brutes'!C28+0),"")</f>
        <v/>
      </c>
      <c r="C28" s="27" t="str">
        <f>IF('Données brutes'!D28&lt;&gt;"",IF('Données brutes'!D28+0&gt;=20,20,'Données brutes'!D28+0),"")</f>
        <v/>
      </c>
      <c r="D28" s="27" t="str">
        <f>IF('Données brutes'!E28&lt;&gt;"",IF('Données brutes'!E28+0&gt;=10,10,'Données brutes'!E28+0),"")</f>
        <v/>
      </c>
      <c r="E28" s="31" t="str">
        <f>IF('Données brutes'!F28&lt;&gt;"",IF('Données brutes'!F28+0&lt;=0.015,0.015,IF('Données brutes'!F28+0&gt;=0.5,0.5,'Données brutes'!F28+0)),"")</f>
        <v/>
      </c>
      <c r="F28" s="26" t="str">
        <f>IF('Données brutes'!G28&lt;&gt;"",IF('Données brutes'!G28+0&lt;=1,1,IF('Données brutes'!G28+0&gt;=80,80,'Données brutes'!G28+0)),"")</f>
        <v/>
      </c>
      <c r="H28" s="28" t="str">
        <f t="shared" si="4"/>
        <v/>
      </c>
      <c r="I28" s="28" t="str">
        <f t="shared" si="5"/>
        <v/>
      </c>
      <c r="J28" s="28" t="str">
        <f t="shared" si="6"/>
        <v/>
      </c>
      <c r="K28" s="28" t="str">
        <f t="shared" si="7"/>
        <v/>
      </c>
      <c r="L28" s="28" t="str">
        <f t="shared" si="8"/>
        <v/>
      </c>
      <c r="M28" s="28" t="str">
        <f t="shared" si="9"/>
        <v/>
      </c>
      <c r="O28" s="28" t="str">
        <f t="shared" si="10"/>
        <v/>
      </c>
      <c r="P28" s="28" t="str">
        <f t="shared" si="11"/>
        <v/>
      </c>
      <c r="Q28" s="28" t="str">
        <f t="shared" si="12"/>
        <v/>
      </c>
      <c r="R28" s="28" t="str">
        <f t="shared" si="13"/>
        <v/>
      </c>
      <c r="S28" s="28" t="str">
        <f t="shared" si="14"/>
        <v/>
      </c>
      <c r="T28" s="28" t="str">
        <f t="shared" si="15"/>
        <v/>
      </c>
      <c r="U28" s="29" t="str">
        <f>IF(COUNT(A28:F28)&gt;='Données brutes'!$I$2,MIN(O28:T28),"")</f>
        <v/>
      </c>
      <c r="V28" s="30" t="str">
        <f t="shared" si="16"/>
        <v/>
      </c>
    </row>
    <row r="29" spans="1:22" hidden="1" x14ac:dyDescent="0.2">
      <c r="A29" s="25" t="str">
        <f>IF('Données brutes'!B29&lt;&gt;"",IF('Données brutes'!B29+0&lt;=1,1,IF('Données brutes'!B29+0&gt;=6000,6000,'Données brutes'!B29+0)),"")</f>
        <v/>
      </c>
      <c r="B29" s="27" t="str">
        <f>IF('Données brutes'!C29&lt;&gt;"",IF('Données brutes'!C29+0&gt;=20,20,'Données brutes'!C29+0),"")</f>
        <v/>
      </c>
      <c r="C29" s="27" t="str">
        <f>IF('Données brutes'!D29&lt;&gt;"",IF('Données brutes'!D29+0&gt;=20,20,'Données brutes'!D29+0),"")</f>
        <v/>
      </c>
      <c r="D29" s="27" t="str">
        <f>IF('Données brutes'!E29&lt;&gt;"",IF('Données brutes'!E29+0&gt;=10,10,'Données brutes'!E29+0),"")</f>
        <v/>
      </c>
      <c r="E29" s="31" t="str">
        <f>IF('Données brutes'!F29&lt;&gt;"",IF('Données brutes'!F29+0&lt;=0.015,0.015,IF('Données brutes'!F29+0&gt;=0.5,0.5,'Données brutes'!F29+0)),"")</f>
        <v/>
      </c>
      <c r="F29" s="26" t="str">
        <f>IF('Données brutes'!G29&lt;&gt;"",IF('Données brutes'!G29+0&lt;=1,1,IF('Données brutes'!G29+0&gt;=80,80,'Données brutes'!G29+0)),"")</f>
        <v/>
      </c>
      <c r="H29" s="28" t="str">
        <f t="shared" si="4"/>
        <v/>
      </c>
      <c r="I29" s="28" t="str">
        <f t="shared" si="5"/>
        <v/>
      </c>
      <c r="J29" s="28" t="str">
        <f t="shared" si="6"/>
        <v/>
      </c>
      <c r="K29" s="28" t="str">
        <f t="shared" si="7"/>
        <v/>
      </c>
      <c r="L29" s="28" t="str">
        <f t="shared" si="8"/>
        <v/>
      </c>
      <c r="M29" s="28" t="str">
        <f t="shared" si="9"/>
        <v/>
      </c>
      <c r="O29" s="28" t="str">
        <f t="shared" si="10"/>
        <v/>
      </c>
      <c r="P29" s="28" t="str">
        <f t="shared" si="11"/>
        <v/>
      </c>
      <c r="Q29" s="28" t="str">
        <f t="shared" si="12"/>
        <v/>
      </c>
      <c r="R29" s="28" t="str">
        <f t="shared" si="13"/>
        <v/>
      </c>
      <c r="S29" s="28" t="str">
        <f t="shared" si="14"/>
        <v/>
      </c>
      <c r="T29" s="28" t="str">
        <f t="shared" si="15"/>
        <v/>
      </c>
      <c r="U29" s="29" t="str">
        <f>IF(COUNT(A29:F29)&gt;='Données brutes'!$I$2,MIN(O29:T29),"")</f>
        <v/>
      </c>
      <c r="V29" s="30" t="str">
        <f t="shared" si="16"/>
        <v/>
      </c>
    </row>
    <row r="30" spans="1:22" hidden="1" x14ac:dyDescent="0.2">
      <c r="A30" s="25" t="str">
        <f>IF('Données brutes'!B30&lt;&gt;"",IF('Données brutes'!B30+0&lt;=1,1,IF('Données brutes'!B30+0&gt;=6000,6000,'Données brutes'!B30+0)),"")</f>
        <v/>
      </c>
      <c r="B30" s="27" t="str">
        <f>IF('Données brutes'!C30&lt;&gt;"",IF('Données brutes'!C30+0&gt;=20,20,'Données brutes'!C30+0),"")</f>
        <v/>
      </c>
      <c r="C30" s="27" t="str">
        <f>IF('Données brutes'!D30&lt;&gt;"",IF('Données brutes'!D30+0&gt;=20,20,'Données brutes'!D30+0),"")</f>
        <v/>
      </c>
      <c r="D30" s="27" t="str">
        <f>IF('Données brutes'!E30&lt;&gt;"",IF('Données brutes'!E30+0&gt;=10,10,'Données brutes'!E30+0),"")</f>
        <v/>
      </c>
      <c r="E30" s="31" t="str">
        <f>IF('Données brutes'!F30&lt;&gt;"",IF('Données brutes'!F30+0&lt;=0.015,0.015,IF('Données brutes'!F30+0&gt;=0.5,0.5,'Données brutes'!F30+0)),"")</f>
        <v/>
      </c>
      <c r="F30" s="26" t="str">
        <f>IF('Données brutes'!G30&lt;&gt;"",IF('Données brutes'!G30+0&lt;=1,1,IF('Données brutes'!G30+0&gt;=80,80,'Données brutes'!G30+0)),"")</f>
        <v/>
      </c>
      <c r="H30" s="28" t="str">
        <f t="shared" si="4"/>
        <v/>
      </c>
      <c r="I30" s="28" t="str">
        <f t="shared" si="5"/>
        <v/>
      </c>
      <c r="J30" s="28" t="str">
        <f t="shared" si="6"/>
        <v/>
      </c>
      <c r="K30" s="28" t="str">
        <f t="shared" si="7"/>
        <v/>
      </c>
      <c r="L30" s="28" t="str">
        <f t="shared" si="8"/>
        <v/>
      </c>
      <c r="M30" s="28" t="str">
        <f t="shared" si="9"/>
        <v/>
      </c>
      <c r="O30" s="28" t="str">
        <f t="shared" si="10"/>
        <v/>
      </c>
      <c r="P30" s="28" t="str">
        <f t="shared" si="11"/>
        <v/>
      </c>
      <c r="Q30" s="28" t="str">
        <f t="shared" si="12"/>
        <v/>
      </c>
      <c r="R30" s="28" t="str">
        <f t="shared" si="13"/>
        <v/>
      </c>
      <c r="S30" s="28" t="str">
        <f t="shared" si="14"/>
        <v/>
      </c>
      <c r="T30" s="28" t="str">
        <f t="shared" si="15"/>
        <v/>
      </c>
      <c r="U30" s="29" t="str">
        <f>IF(COUNT(A30:F30)&gt;='Données brutes'!$I$2,MIN(O30:T30),"")</f>
        <v/>
      </c>
      <c r="V30" s="30" t="str">
        <f t="shared" si="16"/>
        <v/>
      </c>
    </row>
    <row r="31" spans="1:22" hidden="1" x14ac:dyDescent="0.2">
      <c r="A31" s="25" t="str">
        <f>IF('Données brutes'!B31&lt;&gt;"",IF('Données brutes'!B31+0&lt;=1,1,IF('Données brutes'!B31+0&gt;=6000,6000,'Données brutes'!B31+0)),"")</f>
        <v/>
      </c>
      <c r="B31" s="27" t="str">
        <f>IF('Données brutes'!C31&lt;&gt;"",IF('Données brutes'!C31+0&gt;=20,20,'Données brutes'!C31+0),"")</f>
        <v/>
      </c>
      <c r="C31" s="27" t="str">
        <f>IF('Données brutes'!D31&lt;&gt;"",IF('Données brutes'!D31+0&gt;=20,20,'Données brutes'!D31+0),"")</f>
        <v/>
      </c>
      <c r="D31" s="27" t="str">
        <f>IF('Données brutes'!E31&lt;&gt;"",IF('Données brutes'!E31+0&gt;=10,10,'Données brutes'!E31+0),"")</f>
        <v/>
      </c>
      <c r="E31" s="31" t="str">
        <f>IF('Données brutes'!F31&lt;&gt;"",IF('Données brutes'!F31+0&lt;=0.015,0.015,IF('Données brutes'!F31+0&gt;=0.5,0.5,'Données brutes'!F31+0)),"")</f>
        <v/>
      </c>
      <c r="F31" s="26" t="str">
        <f>IF('Données brutes'!G31&lt;&gt;"",IF('Données brutes'!G31+0&lt;=1,1,IF('Données brutes'!G31+0&gt;=80,80,'Données brutes'!G31+0)),"")</f>
        <v/>
      </c>
      <c r="H31" s="28" t="str">
        <f t="shared" si="4"/>
        <v/>
      </c>
      <c r="I31" s="28" t="str">
        <f t="shared" si="5"/>
        <v/>
      </c>
      <c r="J31" s="28" t="str">
        <f t="shared" si="6"/>
        <v/>
      </c>
      <c r="K31" s="28" t="str">
        <f t="shared" si="7"/>
        <v/>
      </c>
      <c r="L31" s="28" t="str">
        <f t="shared" si="8"/>
        <v/>
      </c>
      <c r="M31" s="28" t="str">
        <f t="shared" si="9"/>
        <v/>
      </c>
      <c r="O31" s="28" t="str">
        <f t="shared" si="10"/>
        <v/>
      </c>
      <c r="P31" s="28" t="str">
        <f t="shared" si="11"/>
        <v/>
      </c>
      <c r="Q31" s="28" t="str">
        <f t="shared" si="12"/>
        <v/>
      </c>
      <c r="R31" s="28" t="str">
        <f t="shared" si="13"/>
        <v/>
      </c>
      <c r="S31" s="28" t="str">
        <f t="shared" si="14"/>
        <v/>
      </c>
      <c r="T31" s="28" t="str">
        <f t="shared" si="15"/>
        <v/>
      </c>
      <c r="U31" s="29" t="str">
        <f>IF(COUNT(A31:F31)&gt;='Données brutes'!$I$2,MIN(O31:T31),"")</f>
        <v/>
      </c>
      <c r="V31" s="30" t="str">
        <f t="shared" si="16"/>
        <v/>
      </c>
    </row>
    <row r="32" spans="1:22" hidden="1" x14ac:dyDescent="0.2">
      <c r="A32" s="25" t="str">
        <f>IF('Données brutes'!B32&lt;&gt;"",IF('Données brutes'!B32+0&lt;=1,1,IF('Données brutes'!B32+0&gt;=6000,6000,'Données brutes'!B32+0)),"")</f>
        <v/>
      </c>
      <c r="B32" s="27" t="str">
        <f>IF('Données brutes'!C32&lt;&gt;"",IF('Données brutes'!C32+0&gt;=20,20,'Données brutes'!C32+0),"")</f>
        <v/>
      </c>
      <c r="C32" s="27" t="str">
        <f>IF('Données brutes'!D32&lt;&gt;"",IF('Données brutes'!D32+0&gt;=20,20,'Données brutes'!D32+0),"")</f>
        <v/>
      </c>
      <c r="D32" s="27" t="str">
        <f>IF('Données brutes'!E32&lt;&gt;"",IF('Données brutes'!E32+0&gt;=10,10,'Données brutes'!E32+0),"")</f>
        <v/>
      </c>
      <c r="E32" s="31" t="str">
        <f>IF('Données brutes'!F32&lt;&gt;"",IF('Données brutes'!F32+0&lt;=0.015,0.015,IF('Données brutes'!F32+0&gt;=0.5,0.5,'Données brutes'!F32+0)),"")</f>
        <v/>
      </c>
      <c r="F32" s="26" t="str">
        <f>IF('Données brutes'!G32&lt;&gt;"",IF('Données brutes'!G32+0&lt;=1,1,IF('Données brutes'!G32+0&gt;=80,80,'Données brutes'!G32+0)),"")</f>
        <v/>
      </c>
      <c r="H32" s="28" t="str">
        <f t="shared" si="4"/>
        <v/>
      </c>
      <c r="I32" s="28" t="str">
        <f t="shared" si="5"/>
        <v/>
      </c>
      <c r="J32" s="28" t="str">
        <f t="shared" si="6"/>
        <v/>
      </c>
      <c r="K32" s="28" t="str">
        <f t="shared" si="7"/>
        <v/>
      </c>
      <c r="L32" s="28" t="str">
        <f t="shared" si="8"/>
        <v/>
      </c>
      <c r="M32" s="28" t="str">
        <f t="shared" si="9"/>
        <v/>
      </c>
      <c r="O32" s="28" t="str">
        <f t="shared" si="10"/>
        <v/>
      </c>
      <c r="P32" s="28" t="str">
        <f t="shared" si="11"/>
        <v/>
      </c>
      <c r="Q32" s="28" t="str">
        <f t="shared" si="12"/>
        <v/>
      </c>
      <c r="R32" s="28" t="str">
        <f t="shared" si="13"/>
        <v/>
      </c>
      <c r="S32" s="28" t="str">
        <f t="shared" si="14"/>
        <v/>
      </c>
      <c r="T32" s="28" t="str">
        <f t="shared" si="15"/>
        <v/>
      </c>
      <c r="U32" s="29" t="str">
        <f>IF(COUNT(A32:F32)&gt;='Données brutes'!$I$2,MIN(O32:T32),"")</f>
        <v/>
      </c>
      <c r="V32" s="30" t="str">
        <f t="shared" si="16"/>
        <v/>
      </c>
    </row>
    <row r="33" spans="1:22" hidden="1" x14ac:dyDescent="0.2">
      <c r="A33" s="25" t="str">
        <f>IF('Données brutes'!B33&lt;&gt;"",IF('Données brutes'!B33+0&lt;=1,1,IF('Données brutes'!B33+0&gt;=6000,6000,'Données brutes'!B33+0)),"")</f>
        <v/>
      </c>
      <c r="B33" s="27" t="str">
        <f>IF('Données brutes'!C33&lt;&gt;"",IF('Données brutes'!C33+0&gt;=20,20,'Données brutes'!C33+0),"")</f>
        <v/>
      </c>
      <c r="C33" s="27" t="str">
        <f>IF('Données brutes'!D33&lt;&gt;"",IF('Données brutes'!D33+0&gt;=20,20,'Données brutes'!D33+0),"")</f>
        <v/>
      </c>
      <c r="D33" s="27" t="str">
        <f>IF('Données brutes'!E33&lt;&gt;"",IF('Données brutes'!E33+0&gt;=10,10,'Données brutes'!E33+0),"")</f>
        <v/>
      </c>
      <c r="E33" s="31" t="str">
        <f>IF('Données brutes'!F33&lt;&gt;"",IF('Données brutes'!F33+0&lt;=0.015,0.015,IF('Données brutes'!F33+0&gt;=0.5,0.5,'Données brutes'!F33+0)),"")</f>
        <v/>
      </c>
      <c r="F33" s="26" t="str">
        <f>IF('Données brutes'!G33&lt;&gt;"",IF('Données brutes'!G33+0&lt;=1,1,IF('Données brutes'!G33+0&gt;=80,80,'Données brutes'!G33+0)),"")</f>
        <v/>
      </c>
      <c r="H33" s="28" t="str">
        <f t="shared" si="4"/>
        <v/>
      </c>
      <c r="I33" s="28" t="str">
        <f t="shared" si="5"/>
        <v/>
      </c>
      <c r="J33" s="28" t="str">
        <f t="shared" si="6"/>
        <v/>
      </c>
      <c r="K33" s="28" t="str">
        <f t="shared" si="7"/>
        <v/>
      </c>
      <c r="L33" s="28" t="str">
        <f t="shared" si="8"/>
        <v/>
      </c>
      <c r="M33" s="28" t="str">
        <f t="shared" si="9"/>
        <v/>
      </c>
      <c r="O33" s="28" t="str">
        <f t="shared" si="10"/>
        <v/>
      </c>
      <c r="P33" s="28" t="str">
        <f t="shared" si="11"/>
        <v/>
      </c>
      <c r="Q33" s="28" t="str">
        <f t="shared" si="12"/>
        <v/>
      </c>
      <c r="R33" s="28" t="str">
        <f t="shared" si="13"/>
        <v/>
      </c>
      <c r="S33" s="28" t="str">
        <f t="shared" si="14"/>
        <v/>
      </c>
      <c r="T33" s="28" t="str">
        <f t="shared" si="15"/>
        <v/>
      </c>
      <c r="U33" s="29" t="str">
        <f>IF(COUNT(A33:F33)&gt;='Données brutes'!$I$2,MIN(O33:T33),"")</f>
        <v/>
      </c>
      <c r="V33" s="30" t="str">
        <f t="shared" si="16"/>
        <v/>
      </c>
    </row>
    <row r="34" spans="1:22" hidden="1" x14ac:dyDescent="0.2">
      <c r="A34" s="25" t="str">
        <f>IF('Données brutes'!B34&lt;&gt;"",IF('Données brutes'!B34+0&lt;=1,1,IF('Données brutes'!B34+0&gt;=6000,6000,'Données brutes'!B34+0)),"")</f>
        <v/>
      </c>
      <c r="B34" s="27" t="str">
        <f>IF('Données brutes'!C34&lt;&gt;"",IF('Données brutes'!C34+0&gt;=20,20,'Données brutes'!C34+0),"")</f>
        <v/>
      </c>
      <c r="C34" s="27" t="str">
        <f>IF('Données brutes'!D34&lt;&gt;"",IF('Données brutes'!D34+0&gt;=20,20,'Données brutes'!D34+0),"")</f>
        <v/>
      </c>
      <c r="D34" s="27" t="str">
        <f>IF('Données brutes'!E34&lt;&gt;"",IF('Données brutes'!E34+0&gt;=10,10,'Données brutes'!E34+0),"")</f>
        <v/>
      </c>
      <c r="E34" s="31" t="str">
        <f>IF('Données brutes'!F34&lt;&gt;"",IF('Données brutes'!F34+0&lt;=0.015,0.015,IF('Données brutes'!F34+0&gt;=0.5,0.5,'Données brutes'!F34+0)),"")</f>
        <v/>
      </c>
      <c r="F34" s="26" t="str">
        <f>IF('Données brutes'!G34&lt;&gt;"",IF('Données brutes'!G34+0&lt;=1,1,IF('Données brutes'!G34+0&gt;=80,80,'Données brutes'!G34+0)),"")</f>
        <v/>
      </c>
      <c r="H34" s="28" t="str">
        <f t="shared" si="4"/>
        <v/>
      </c>
      <c r="I34" s="28" t="str">
        <f t="shared" si="5"/>
        <v/>
      </c>
      <c r="J34" s="28" t="str">
        <f t="shared" si="6"/>
        <v/>
      </c>
      <c r="K34" s="28" t="str">
        <f t="shared" si="7"/>
        <v/>
      </c>
      <c r="L34" s="28" t="str">
        <f t="shared" si="8"/>
        <v/>
      </c>
      <c r="M34" s="28" t="str">
        <f t="shared" si="9"/>
        <v/>
      </c>
      <c r="O34" s="28" t="str">
        <f t="shared" si="10"/>
        <v/>
      </c>
      <c r="P34" s="28" t="str">
        <f t="shared" si="11"/>
        <v/>
      </c>
      <c r="Q34" s="28" t="str">
        <f t="shared" si="12"/>
        <v/>
      </c>
      <c r="R34" s="28" t="str">
        <f t="shared" si="13"/>
        <v/>
      </c>
      <c r="S34" s="28" t="str">
        <f t="shared" si="14"/>
        <v/>
      </c>
      <c r="T34" s="28" t="str">
        <f t="shared" si="15"/>
        <v/>
      </c>
      <c r="U34" s="29" t="str">
        <f>IF(COUNT(A34:F34)&gt;='Données brutes'!$I$2,MIN(O34:T34),"")</f>
        <v/>
      </c>
      <c r="V34" s="30" t="str">
        <f t="shared" si="16"/>
        <v/>
      </c>
    </row>
    <row r="35" spans="1:22" hidden="1" x14ac:dyDescent="0.2">
      <c r="A35" s="25" t="str">
        <f>IF('Données brutes'!B35&lt;&gt;"",IF('Données brutes'!B35+0&lt;=1,1,IF('Données brutes'!B35+0&gt;=6000,6000,'Données brutes'!B35+0)),"")</f>
        <v/>
      </c>
      <c r="B35" s="27" t="str">
        <f>IF('Données brutes'!C35&lt;&gt;"",IF('Données brutes'!C35+0&gt;=20,20,'Données brutes'!C35+0),"")</f>
        <v/>
      </c>
      <c r="C35" s="27" t="str">
        <f>IF('Données brutes'!D35&lt;&gt;"",IF('Données brutes'!D35+0&gt;=20,20,'Données brutes'!D35+0),"")</f>
        <v/>
      </c>
      <c r="D35" s="27" t="str">
        <f>IF('Données brutes'!E35&lt;&gt;"",IF('Données brutes'!E35+0&gt;=10,10,'Données brutes'!E35+0),"")</f>
        <v/>
      </c>
      <c r="E35" s="31" t="str">
        <f>IF('Données brutes'!F35&lt;&gt;"",IF('Données brutes'!F35+0&lt;=0.015,0.015,IF('Données brutes'!F35+0&gt;=0.5,0.5,'Données brutes'!F35+0)),"")</f>
        <v/>
      </c>
      <c r="F35" s="26" t="str">
        <f>IF('Données brutes'!G35&lt;&gt;"",IF('Données brutes'!G35+0&lt;=1,1,IF('Données brutes'!G35+0&gt;=80,80,'Données brutes'!G35+0)),"")</f>
        <v/>
      </c>
      <c r="H35" s="28" t="str">
        <f t="shared" si="4"/>
        <v/>
      </c>
      <c r="I35" s="28" t="str">
        <f t="shared" si="5"/>
        <v/>
      </c>
      <c r="J35" s="28" t="str">
        <f t="shared" si="6"/>
        <v/>
      </c>
      <c r="K35" s="28" t="str">
        <f t="shared" si="7"/>
        <v/>
      </c>
      <c r="L35" s="28" t="str">
        <f t="shared" si="8"/>
        <v/>
      </c>
      <c r="M35" s="28" t="str">
        <f t="shared" si="9"/>
        <v/>
      </c>
      <c r="O35" s="28" t="str">
        <f t="shared" si="10"/>
        <v/>
      </c>
      <c r="P35" s="28" t="str">
        <f t="shared" si="11"/>
        <v/>
      </c>
      <c r="Q35" s="28" t="str">
        <f t="shared" si="12"/>
        <v/>
      </c>
      <c r="R35" s="28" t="str">
        <f t="shared" si="13"/>
        <v/>
      </c>
      <c r="S35" s="28" t="str">
        <f t="shared" si="14"/>
        <v/>
      </c>
      <c r="T35" s="28" t="str">
        <f t="shared" si="15"/>
        <v/>
      </c>
      <c r="U35" s="29" t="str">
        <f>IF(COUNT(A35:F35)&gt;='Données brutes'!$I$2,MIN(O35:T35),"")</f>
        <v/>
      </c>
      <c r="V35" s="30" t="str">
        <f t="shared" si="16"/>
        <v/>
      </c>
    </row>
    <row r="36" spans="1:22" hidden="1" x14ac:dyDescent="0.2">
      <c r="A36" s="25" t="str">
        <f>IF('Données brutes'!B36&lt;&gt;"",IF('Données brutes'!B36+0&lt;=1,1,IF('Données brutes'!B36+0&gt;=6000,6000,'Données brutes'!B36+0)),"")</f>
        <v/>
      </c>
      <c r="B36" s="27" t="str">
        <f>IF('Données brutes'!C36&lt;&gt;"",IF('Données brutes'!C36+0&gt;=20,20,'Données brutes'!C36+0),"")</f>
        <v/>
      </c>
      <c r="C36" s="27" t="str">
        <f>IF('Données brutes'!D36&lt;&gt;"",IF('Données brutes'!D36+0&gt;=20,20,'Données brutes'!D36+0),"")</f>
        <v/>
      </c>
      <c r="D36" s="27" t="str">
        <f>IF('Données brutes'!E36&lt;&gt;"",IF('Données brutes'!E36+0&gt;=10,10,'Données brutes'!E36+0),"")</f>
        <v/>
      </c>
      <c r="E36" s="31" t="str">
        <f>IF('Données brutes'!F36&lt;&gt;"",IF('Données brutes'!F36+0&lt;=0.015,0.015,IF('Données brutes'!F36+0&gt;=0.5,0.5,'Données brutes'!F36+0)),"")</f>
        <v/>
      </c>
      <c r="F36" s="26" t="str">
        <f>IF('Données brutes'!G36&lt;&gt;"",IF('Données brutes'!G36+0&lt;=1,1,IF('Données brutes'!G36+0&gt;=80,80,'Données brutes'!G36+0)),"")</f>
        <v/>
      </c>
      <c r="H36" s="28" t="str">
        <f t="shared" si="4"/>
        <v/>
      </c>
      <c r="I36" s="28" t="str">
        <f t="shared" si="5"/>
        <v/>
      </c>
      <c r="J36" s="28" t="str">
        <f t="shared" si="6"/>
        <v/>
      </c>
      <c r="K36" s="28" t="str">
        <f t="shared" si="7"/>
        <v/>
      </c>
      <c r="L36" s="28" t="str">
        <f t="shared" si="8"/>
        <v/>
      </c>
      <c r="M36" s="28" t="str">
        <f t="shared" si="9"/>
        <v/>
      </c>
      <c r="O36" s="28" t="str">
        <f t="shared" si="10"/>
        <v/>
      </c>
      <c r="P36" s="28" t="str">
        <f t="shared" si="11"/>
        <v/>
      </c>
      <c r="Q36" s="28" t="str">
        <f t="shared" si="12"/>
        <v/>
      </c>
      <c r="R36" s="28" t="str">
        <f t="shared" si="13"/>
        <v/>
      </c>
      <c r="S36" s="28" t="str">
        <f t="shared" si="14"/>
        <v/>
      </c>
      <c r="T36" s="28" t="str">
        <f t="shared" si="15"/>
        <v/>
      </c>
      <c r="U36" s="29" t="str">
        <f>IF(COUNT(A36:F36)&gt;='Données brutes'!$I$2,MIN(O36:T36),"")</f>
        <v/>
      </c>
      <c r="V36" s="30" t="str">
        <f t="shared" si="16"/>
        <v/>
      </c>
    </row>
    <row r="37" spans="1:22" hidden="1" x14ac:dyDescent="0.2">
      <c r="A37" s="25" t="str">
        <f>IF('Données brutes'!B37&lt;&gt;"",IF('Données brutes'!B37+0&lt;=1,1,IF('Données brutes'!B37+0&gt;=6000,6000,'Données brutes'!B37+0)),"")</f>
        <v/>
      </c>
      <c r="B37" s="27" t="str">
        <f>IF('Données brutes'!C37&lt;&gt;"",IF('Données brutes'!C37+0&gt;=20,20,'Données brutes'!C37+0),"")</f>
        <v/>
      </c>
      <c r="C37" s="27" t="str">
        <f>IF('Données brutes'!D37&lt;&gt;"",IF('Données brutes'!D37+0&gt;=20,20,'Données brutes'!D37+0),"")</f>
        <v/>
      </c>
      <c r="D37" s="27" t="str">
        <f>IF('Données brutes'!E37&lt;&gt;"",IF('Données brutes'!E37+0&gt;=10,10,'Données brutes'!E37+0),"")</f>
        <v/>
      </c>
      <c r="E37" s="31" t="str">
        <f>IF('Données brutes'!F37&lt;&gt;"",IF('Données brutes'!F37+0&lt;=0.015,0.015,IF('Données brutes'!F37+0&gt;=0.5,0.5,'Données brutes'!F37+0)),"")</f>
        <v/>
      </c>
      <c r="F37" s="26" t="str">
        <f>IF('Données brutes'!G37&lt;&gt;"",IF('Données brutes'!G37+0&lt;=1,1,IF('Données brutes'!G37+0&gt;=80,80,'Données brutes'!G37+0)),"")</f>
        <v/>
      </c>
      <c r="H37" s="28" t="str">
        <f t="shared" si="4"/>
        <v/>
      </c>
      <c r="I37" s="28" t="str">
        <f t="shared" si="5"/>
        <v/>
      </c>
      <c r="J37" s="28" t="str">
        <f t="shared" si="6"/>
        <v/>
      </c>
      <c r="K37" s="28" t="str">
        <f t="shared" si="7"/>
        <v/>
      </c>
      <c r="L37" s="28" t="str">
        <f t="shared" si="8"/>
        <v/>
      </c>
      <c r="M37" s="28" t="str">
        <f t="shared" si="9"/>
        <v/>
      </c>
      <c r="O37" s="28" t="str">
        <f t="shared" si="10"/>
        <v/>
      </c>
      <c r="P37" s="28" t="str">
        <f t="shared" si="11"/>
        <v/>
      </c>
      <c r="Q37" s="28" t="str">
        <f t="shared" si="12"/>
        <v/>
      </c>
      <c r="R37" s="28" t="str">
        <f t="shared" si="13"/>
        <v/>
      </c>
      <c r="S37" s="28" t="str">
        <f t="shared" si="14"/>
        <v/>
      </c>
      <c r="T37" s="28" t="str">
        <f t="shared" si="15"/>
        <v/>
      </c>
      <c r="U37" s="29" t="str">
        <f>IF(COUNT(A37:F37)&gt;='Données brutes'!$I$2,MIN(O37:T37),"")</f>
        <v/>
      </c>
      <c r="V37" s="30" t="str">
        <f t="shared" si="16"/>
        <v/>
      </c>
    </row>
    <row r="38" spans="1:22" hidden="1" x14ac:dyDescent="0.2">
      <c r="A38" s="25" t="str">
        <f>IF('Données brutes'!B38&lt;&gt;"",IF('Données brutes'!B38+0&lt;=1,1,IF('Données brutes'!B38+0&gt;=6000,6000,'Données brutes'!B38+0)),"")</f>
        <v/>
      </c>
      <c r="B38" s="27" t="str">
        <f>IF('Données brutes'!C38&lt;&gt;"",IF('Données brutes'!C38+0&gt;=20,20,'Données brutes'!C38+0),"")</f>
        <v/>
      </c>
      <c r="C38" s="27" t="str">
        <f>IF('Données brutes'!D38&lt;&gt;"",IF('Données brutes'!D38+0&gt;=20,20,'Données brutes'!D38+0),"")</f>
        <v/>
      </c>
      <c r="D38" s="27" t="str">
        <f>IF('Données brutes'!E38&lt;&gt;"",IF('Données brutes'!E38+0&gt;=10,10,'Données brutes'!E38+0),"")</f>
        <v/>
      </c>
      <c r="E38" s="31" t="str">
        <f>IF('Données brutes'!F38&lt;&gt;"",IF('Données brutes'!F38+0&lt;=0.015,0.015,IF('Données brutes'!F38+0&gt;=0.5,0.5,'Données brutes'!F38+0)),"")</f>
        <v/>
      </c>
      <c r="F38" s="26" t="str">
        <f>IF('Données brutes'!G38&lt;&gt;"",IF('Données brutes'!G38+0&lt;=1,1,IF('Données brutes'!G38+0&gt;=80,80,'Données brutes'!G38+0)),"")</f>
        <v/>
      </c>
      <c r="H38" s="28" t="str">
        <f t="shared" si="4"/>
        <v/>
      </c>
      <c r="I38" s="28" t="str">
        <f t="shared" si="5"/>
        <v/>
      </c>
      <c r="J38" s="28" t="str">
        <f t="shared" si="6"/>
        <v/>
      </c>
      <c r="K38" s="28" t="str">
        <f t="shared" si="7"/>
        <v/>
      </c>
      <c r="L38" s="28" t="str">
        <f t="shared" si="8"/>
        <v/>
      </c>
      <c r="M38" s="28" t="str">
        <f t="shared" si="9"/>
        <v/>
      </c>
      <c r="O38" s="28" t="str">
        <f t="shared" si="10"/>
        <v/>
      </c>
      <c r="P38" s="28" t="str">
        <f t="shared" si="11"/>
        <v/>
      </c>
      <c r="Q38" s="28" t="str">
        <f t="shared" si="12"/>
        <v/>
      </c>
      <c r="R38" s="28" t="str">
        <f t="shared" si="13"/>
        <v/>
      </c>
      <c r="S38" s="28" t="str">
        <f t="shared" si="14"/>
        <v/>
      </c>
      <c r="T38" s="28" t="str">
        <f t="shared" si="15"/>
        <v/>
      </c>
      <c r="U38" s="29" t="str">
        <f>IF(COUNT(A38:F38)&gt;='Données brutes'!$I$2,MIN(O38:T38),"")</f>
        <v/>
      </c>
      <c r="V38" s="30" t="str">
        <f t="shared" si="16"/>
        <v/>
      </c>
    </row>
    <row r="39" spans="1:22" hidden="1" x14ac:dyDescent="0.2">
      <c r="A39" s="25" t="str">
        <f>IF('Données brutes'!B39&lt;&gt;"",IF('Données brutes'!B39+0&lt;=1,1,IF('Données brutes'!B39+0&gt;=6000,6000,'Données brutes'!B39+0)),"")</f>
        <v/>
      </c>
      <c r="B39" s="27" t="str">
        <f>IF('Données brutes'!C39&lt;&gt;"",IF('Données brutes'!C39+0&gt;=20,20,'Données brutes'!C39+0),"")</f>
        <v/>
      </c>
      <c r="C39" s="27" t="str">
        <f>IF('Données brutes'!D39&lt;&gt;"",IF('Données brutes'!D39+0&gt;=20,20,'Données brutes'!D39+0),"")</f>
        <v/>
      </c>
      <c r="D39" s="27" t="str">
        <f>IF('Données brutes'!E39&lt;&gt;"",IF('Données brutes'!E39+0&gt;=10,10,'Données brutes'!E39+0),"")</f>
        <v/>
      </c>
      <c r="E39" s="31" t="str">
        <f>IF('Données brutes'!F39&lt;&gt;"",IF('Données brutes'!F39+0&lt;=0.015,0.015,IF('Données brutes'!F39+0&gt;=0.5,0.5,'Données brutes'!F39+0)),"")</f>
        <v/>
      </c>
      <c r="F39" s="26" t="str">
        <f>IF('Données brutes'!G39&lt;&gt;"",IF('Données brutes'!G39+0&lt;=1,1,IF('Données brutes'!G39+0&gt;=80,80,'Données brutes'!G39+0)),"")</f>
        <v/>
      </c>
      <c r="H39" s="28" t="str">
        <f t="shared" si="4"/>
        <v/>
      </c>
      <c r="I39" s="28" t="str">
        <f t="shared" si="5"/>
        <v/>
      </c>
      <c r="J39" s="28" t="str">
        <f t="shared" si="6"/>
        <v/>
      </c>
      <c r="K39" s="28" t="str">
        <f t="shared" si="7"/>
        <v/>
      </c>
      <c r="L39" s="28" t="str">
        <f t="shared" si="8"/>
        <v/>
      </c>
      <c r="M39" s="28" t="str">
        <f t="shared" si="9"/>
        <v/>
      </c>
      <c r="O39" s="28" t="str">
        <f t="shared" si="10"/>
        <v/>
      </c>
      <c r="P39" s="28" t="str">
        <f t="shared" si="11"/>
        <v/>
      </c>
      <c r="Q39" s="28" t="str">
        <f t="shared" si="12"/>
        <v/>
      </c>
      <c r="R39" s="28" t="str">
        <f t="shared" si="13"/>
        <v/>
      </c>
      <c r="S39" s="28" t="str">
        <f t="shared" si="14"/>
        <v/>
      </c>
      <c r="T39" s="28" t="str">
        <f t="shared" si="15"/>
        <v/>
      </c>
      <c r="U39" s="29" t="str">
        <f>IF(COUNT(A39:F39)&gt;='Données brutes'!$I$2,MIN(O39:T39),"")</f>
        <v/>
      </c>
      <c r="V39" s="30" t="str">
        <f t="shared" si="16"/>
        <v/>
      </c>
    </row>
    <row r="40" spans="1:22" hidden="1" x14ac:dyDescent="0.2">
      <c r="A40" s="25" t="str">
        <f>IF('Données brutes'!B40&lt;&gt;"",IF('Données brutes'!B40+0&lt;=1,1,IF('Données brutes'!B40+0&gt;=6000,6000,'Données brutes'!B40+0)),"")</f>
        <v/>
      </c>
      <c r="B40" s="27" t="str">
        <f>IF('Données brutes'!C40&lt;&gt;"",IF('Données brutes'!C40+0&gt;=20,20,'Données brutes'!C40+0),"")</f>
        <v/>
      </c>
      <c r="C40" s="27" t="str">
        <f>IF('Données brutes'!D40&lt;&gt;"",IF('Données brutes'!D40+0&gt;=20,20,'Données brutes'!D40+0),"")</f>
        <v/>
      </c>
      <c r="D40" s="27" t="str">
        <f>IF('Données brutes'!E40&lt;&gt;"",IF('Données brutes'!E40+0&gt;=10,10,'Données brutes'!E40+0),"")</f>
        <v/>
      </c>
      <c r="E40" s="31" t="str">
        <f>IF('Données brutes'!F40&lt;&gt;"",IF('Données brutes'!F40+0&lt;=0.015,0.015,IF('Données brutes'!F40+0&gt;=0.5,0.5,'Données brutes'!F40+0)),"")</f>
        <v/>
      </c>
      <c r="F40" s="26" t="str">
        <f>IF('Données brutes'!G40&lt;&gt;"",IF('Données brutes'!G40+0&lt;=1,1,IF('Données brutes'!G40+0&gt;=80,80,'Données brutes'!G40+0)),"")</f>
        <v/>
      </c>
      <c r="H40" s="28" t="str">
        <f t="shared" si="4"/>
        <v/>
      </c>
      <c r="I40" s="28" t="str">
        <f t="shared" si="5"/>
        <v/>
      </c>
      <c r="J40" s="28" t="str">
        <f t="shared" si="6"/>
        <v/>
      </c>
      <c r="K40" s="28" t="str">
        <f t="shared" si="7"/>
        <v/>
      </c>
      <c r="L40" s="28" t="str">
        <f t="shared" si="8"/>
        <v/>
      </c>
      <c r="M40" s="28" t="str">
        <f t="shared" si="9"/>
        <v/>
      </c>
      <c r="O40" s="28" t="str">
        <f t="shared" si="10"/>
        <v/>
      </c>
      <c r="P40" s="28" t="str">
        <f t="shared" si="11"/>
        <v/>
      </c>
      <c r="Q40" s="28" t="str">
        <f t="shared" si="12"/>
        <v/>
      </c>
      <c r="R40" s="28" t="str">
        <f t="shared" si="13"/>
        <v/>
      </c>
      <c r="S40" s="28" t="str">
        <f t="shared" si="14"/>
        <v/>
      </c>
      <c r="T40" s="28" t="str">
        <f t="shared" si="15"/>
        <v/>
      </c>
      <c r="U40" s="29" t="str">
        <f>IF(COUNT(A40:F40)&gt;='Données brutes'!$I$2,MIN(O40:T40),"")</f>
        <v/>
      </c>
      <c r="V40" s="30" t="str">
        <f t="shared" si="16"/>
        <v/>
      </c>
    </row>
    <row r="41" spans="1:22" hidden="1" x14ac:dyDescent="0.2">
      <c r="A41" s="25" t="str">
        <f>IF('Données brutes'!B41&lt;&gt;"",IF('Données brutes'!B41+0&lt;=1,1,IF('Données brutes'!B41+0&gt;=6000,6000,'Données brutes'!B41+0)),"")</f>
        <v/>
      </c>
      <c r="B41" s="27" t="str">
        <f>IF('Données brutes'!C41&lt;&gt;"",IF('Données brutes'!C41+0&gt;=20,20,'Données brutes'!C41+0),"")</f>
        <v/>
      </c>
      <c r="C41" s="27" t="str">
        <f>IF('Données brutes'!D41&lt;&gt;"",IF('Données brutes'!D41+0&gt;=20,20,'Données brutes'!D41+0),"")</f>
        <v/>
      </c>
      <c r="D41" s="27" t="str">
        <f>IF('Données brutes'!E41&lt;&gt;"",IF('Données brutes'!E41+0&gt;=10,10,'Données brutes'!E41+0),"")</f>
        <v/>
      </c>
      <c r="E41" s="31" t="str">
        <f>IF('Données brutes'!F41&lt;&gt;"",IF('Données brutes'!F41+0&lt;=0.015,0.015,IF('Données brutes'!F41+0&gt;=0.5,0.5,'Données brutes'!F41+0)),"")</f>
        <v/>
      </c>
      <c r="F41" s="26" t="str">
        <f>IF('Données brutes'!G41&lt;&gt;"",IF('Données brutes'!G41+0&lt;=1,1,IF('Données brutes'!G41+0&gt;=80,80,'Données brutes'!G41+0)),"")</f>
        <v/>
      </c>
      <c r="H41" s="28" t="str">
        <f t="shared" si="4"/>
        <v/>
      </c>
      <c r="I41" s="28" t="str">
        <f t="shared" si="5"/>
        <v/>
      </c>
      <c r="J41" s="28" t="str">
        <f t="shared" si="6"/>
        <v/>
      </c>
      <c r="K41" s="28" t="str">
        <f t="shared" si="7"/>
        <v/>
      </c>
      <c r="L41" s="28" t="str">
        <f t="shared" si="8"/>
        <v/>
      </c>
      <c r="M41" s="28" t="str">
        <f t="shared" si="9"/>
        <v/>
      </c>
      <c r="O41" s="28" t="str">
        <f t="shared" si="10"/>
        <v/>
      </c>
      <c r="P41" s="28" t="str">
        <f t="shared" si="11"/>
        <v/>
      </c>
      <c r="Q41" s="28" t="str">
        <f t="shared" si="12"/>
        <v/>
      </c>
      <c r="R41" s="28" t="str">
        <f t="shared" si="13"/>
        <v/>
      </c>
      <c r="S41" s="28" t="str">
        <f t="shared" si="14"/>
        <v/>
      </c>
      <c r="T41" s="28" t="str">
        <f t="shared" si="15"/>
        <v/>
      </c>
      <c r="U41" s="29" t="str">
        <f>IF(COUNT(A41:F41)&gt;='Données brutes'!$I$2,MIN(O41:T41),"")</f>
        <v/>
      </c>
      <c r="V41" s="30" t="str">
        <f t="shared" si="16"/>
        <v/>
      </c>
    </row>
    <row r="42" spans="1:22" hidden="1" x14ac:dyDescent="0.2">
      <c r="A42" s="25" t="str">
        <f>IF('Données brutes'!B42&lt;&gt;"",IF('Données brutes'!B42+0&lt;=1,1,IF('Données brutes'!B42+0&gt;=6000,6000,'Données brutes'!B42+0)),"")</f>
        <v/>
      </c>
      <c r="B42" s="27" t="str">
        <f>IF('Données brutes'!C42&lt;&gt;"",IF('Données brutes'!C42+0&gt;=20,20,'Données brutes'!C42+0),"")</f>
        <v/>
      </c>
      <c r="C42" s="27" t="str">
        <f>IF('Données brutes'!D42&lt;&gt;"",IF('Données brutes'!D42+0&gt;=20,20,'Données brutes'!D42+0),"")</f>
        <v/>
      </c>
      <c r="D42" s="27" t="str">
        <f>IF('Données brutes'!E42&lt;&gt;"",IF('Données brutes'!E42+0&gt;=10,10,'Données brutes'!E42+0),"")</f>
        <v/>
      </c>
      <c r="E42" s="31" t="str">
        <f>IF('Données brutes'!F42&lt;&gt;"",IF('Données brutes'!F42+0&lt;=0.015,0.015,IF('Données brutes'!F42+0&gt;=0.5,0.5,'Données brutes'!F42+0)),"")</f>
        <v/>
      </c>
      <c r="F42" s="26" t="str">
        <f>IF('Données brutes'!G42&lt;&gt;"",IF('Données brutes'!G42+0&lt;=1,1,IF('Données brutes'!G42+0&gt;=80,80,'Données brutes'!G42+0)),"")</f>
        <v/>
      </c>
      <c r="H42" s="28" t="str">
        <f t="shared" si="4"/>
        <v/>
      </c>
      <c r="I42" s="28" t="str">
        <f t="shared" si="5"/>
        <v/>
      </c>
      <c r="J42" s="28" t="str">
        <f t="shared" si="6"/>
        <v/>
      </c>
      <c r="K42" s="28" t="str">
        <f t="shared" si="7"/>
        <v/>
      </c>
      <c r="L42" s="28" t="str">
        <f t="shared" si="8"/>
        <v/>
      </c>
      <c r="M42" s="28" t="str">
        <f t="shared" si="9"/>
        <v/>
      </c>
      <c r="O42" s="28" t="str">
        <f t="shared" si="10"/>
        <v/>
      </c>
      <c r="P42" s="28" t="str">
        <f t="shared" si="11"/>
        <v/>
      </c>
      <c r="Q42" s="28" t="str">
        <f t="shared" si="12"/>
        <v/>
      </c>
      <c r="R42" s="28" t="str">
        <f t="shared" si="13"/>
        <v/>
      </c>
      <c r="S42" s="28" t="str">
        <f t="shared" si="14"/>
        <v/>
      </c>
      <c r="T42" s="28" t="str">
        <f t="shared" si="15"/>
        <v/>
      </c>
      <c r="U42" s="29" t="str">
        <f>IF(COUNT(A42:F42)&gt;='Données brutes'!$I$2,MIN(O42:T42),"")</f>
        <v/>
      </c>
      <c r="V42" s="30" t="str">
        <f t="shared" si="16"/>
        <v/>
      </c>
    </row>
    <row r="43" spans="1:22" hidden="1" x14ac:dyDescent="0.2">
      <c r="A43" s="25" t="str">
        <f>IF('Données brutes'!B43&lt;&gt;"",IF('Données brutes'!B43+0&lt;=1,1,IF('Données brutes'!B43+0&gt;=6000,6000,'Données brutes'!B43+0)),"")</f>
        <v/>
      </c>
      <c r="B43" s="27" t="str">
        <f>IF('Données brutes'!C43&lt;&gt;"",IF('Données brutes'!C43+0&gt;=20,20,'Données brutes'!C43+0),"")</f>
        <v/>
      </c>
      <c r="C43" s="27" t="str">
        <f>IF('Données brutes'!D43&lt;&gt;"",IF('Données brutes'!D43+0&gt;=20,20,'Données brutes'!D43+0),"")</f>
        <v/>
      </c>
      <c r="D43" s="27" t="str">
        <f>IF('Données brutes'!E43&lt;&gt;"",IF('Données brutes'!E43+0&gt;=10,10,'Données brutes'!E43+0),"")</f>
        <v/>
      </c>
      <c r="E43" s="31" t="str">
        <f>IF('Données brutes'!F43&lt;&gt;"",IF('Données brutes'!F43+0&lt;=0.015,0.015,IF('Données brutes'!F43+0&gt;=0.5,0.5,'Données brutes'!F43+0)),"")</f>
        <v/>
      </c>
      <c r="F43" s="26" t="str">
        <f>IF('Données brutes'!G43&lt;&gt;"",IF('Données brutes'!G43+0&lt;=1,1,IF('Données brutes'!G43+0&gt;=80,80,'Données brutes'!G43+0)),"")</f>
        <v/>
      </c>
      <c r="H43" s="28" t="str">
        <f t="shared" si="4"/>
        <v/>
      </c>
      <c r="I43" s="28" t="str">
        <f t="shared" si="5"/>
        <v/>
      </c>
      <c r="J43" s="28" t="str">
        <f t="shared" si="6"/>
        <v/>
      </c>
      <c r="K43" s="28" t="str">
        <f t="shared" si="7"/>
        <v/>
      </c>
      <c r="L43" s="28" t="str">
        <f t="shared" si="8"/>
        <v/>
      </c>
      <c r="M43" s="28" t="str">
        <f t="shared" si="9"/>
        <v/>
      </c>
      <c r="O43" s="28" t="str">
        <f t="shared" si="10"/>
        <v/>
      </c>
      <c r="P43" s="28" t="str">
        <f t="shared" si="11"/>
        <v/>
      </c>
      <c r="Q43" s="28" t="str">
        <f t="shared" si="12"/>
        <v/>
      </c>
      <c r="R43" s="28" t="str">
        <f t="shared" si="13"/>
        <v/>
      </c>
      <c r="S43" s="28" t="str">
        <f t="shared" si="14"/>
        <v/>
      </c>
      <c r="T43" s="28" t="str">
        <f t="shared" si="15"/>
        <v/>
      </c>
      <c r="U43" s="29" t="str">
        <f>IF(COUNT(A43:F43)&gt;='Données brutes'!$I$2,MIN(O43:T43),"")</f>
        <v/>
      </c>
      <c r="V43" s="30" t="str">
        <f t="shared" si="16"/>
        <v/>
      </c>
    </row>
    <row r="44" spans="1:22" hidden="1" x14ac:dyDescent="0.2">
      <c r="A44" s="25" t="str">
        <f>IF('Données brutes'!B44&lt;&gt;"",IF('Données brutes'!B44+0&lt;=1,1,IF('Données brutes'!B44+0&gt;=6000,6000,'Données brutes'!B44+0)),"")</f>
        <v/>
      </c>
      <c r="B44" s="27" t="str">
        <f>IF('Données brutes'!C44&lt;&gt;"",IF('Données brutes'!C44+0&gt;=20,20,'Données brutes'!C44+0),"")</f>
        <v/>
      </c>
      <c r="C44" s="27" t="str">
        <f>IF('Données brutes'!D44&lt;&gt;"",IF('Données brutes'!D44+0&gt;=20,20,'Données brutes'!D44+0),"")</f>
        <v/>
      </c>
      <c r="D44" s="27" t="str">
        <f>IF('Données brutes'!E44&lt;&gt;"",IF('Données brutes'!E44+0&gt;=10,10,'Données brutes'!E44+0),"")</f>
        <v/>
      </c>
      <c r="E44" s="31" t="str">
        <f>IF('Données brutes'!F44&lt;&gt;"",IF('Données brutes'!F44+0&lt;=0.015,0.015,IF('Données brutes'!F44+0&gt;=0.5,0.5,'Données brutes'!F44+0)),"")</f>
        <v/>
      </c>
      <c r="F44" s="26" t="str">
        <f>IF('Données brutes'!G44&lt;&gt;"",IF('Données brutes'!G44+0&lt;=1,1,IF('Données brutes'!G44+0&gt;=80,80,'Données brutes'!G44+0)),"")</f>
        <v/>
      </c>
      <c r="H44" s="28" t="str">
        <f t="shared" si="4"/>
        <v/>
      </c>
      <c r="I44" s="28" t="str">
        <f t="shared" si="5"/>
        <v/>
      </c>
      <c r="J44" s="28" t="str">
        <f t="shared" si="6"/>
        <v/>
      </c>
      <c r="K44" s="28" t="str">
        <f t="shared" si="7"/>
        <v/>
      </c>
      <c r="L44" s="28" t="str">
        <f t="shared" si="8"/>
        <v/>
      </c>
      <c r="M44" s="28" t="str">
        <f t="shared" si="9"/>
        <v/>
      </c>
      <c r="O44" s="28" t="str">
        <f t="shared" si="10"/>
        <v/>
      </c>
      <c r="P44" s="28" t="str">
        <f t="shared" si="11"/>
        <v/>
      </c>
      <c r="Q44" s="28" t="str">
        <f t="shared" si="12"/>
        <v/>
      </c>
      <c r="R44" s="28" t="str">
        <f t="shared" si="13"/>
        <v/>
      </c>
      <c r="S44" s="28" t="str">
        <f t="shared" si="14"/>
        <v/>
      </c>
      <c r="T44" s="28" t="str">
        <f t="shared" si="15"/>
        <v/>
      </c>
      <c r="U44" s="29" t="str">
        <f>IF(COUNT(A44:F44)&gt;='Données brutes'!$I$2,MIN(O44:T44),"")</f>
        <v/>
      </c>
      <c r="V44" s="30" t="str">
        <f t="shared" si="16"/>
        <v/>
      </c>
    </row>
    <row r="45" spans="1:22" hidden="1" x14ac:dyDescent="0.2">
      <c r="A45" s="25" t="str">
        <f>IF('Données brutes'!B45&lt;&gt;"",IF('Données brutes'!B45+0&lt;=1,1,IF('Données brutes'!B45+0&gt;=6000,6000,'Données brutes'!B45+0)),"")</f>
        <v/>
      </c>
      <c r="B45" s="27" t="str">
        <f>IF('Données brutes'!C45&lt;&gt;"",IF('Données brutes'!C45+0&gt;=20,20,'Données brutes'!C45+0),"")</f>
        <v/>
      </c>
      <c r="C45" s="27" t="str">
        <f>IF('Données brutes'!D45&lt;&gt;"",IF('Données brutes'!D45+0&gt;=20,20,'Données brutes'!D45+0),"")</f>
        <v/>
      </c>
      <c r="D45" s="27" t="str">
        <f>IF('Données brutes'!E45&lt;&gt;"",IF('Données brutes'!E45+0&gt;=10,10,'Données brutes'!E45+0),"")</f>
        <v/>
      </c>
      <c r="E45" s="31" t="str">
        <f>IF('Données brutes'!F45&lt;&gt;"",IF('Données brutes'!F45+0&lt;=0.015,0.015,IF('Données brutes'!F45+0&gt;=0.5,0.5,'Données brutes'!F45+0)),"")</f>
        <v/>
      </c>
      <c r="F45" s="26" t="str">
        <f>IF('Données brutes'!G45&lt;&gt;"",IF('Données brutes'!G45+0&lt;=1,1,IF('Données brutes'!G45+0&gt;=80,80,'Données brutes'!G45+0)),"")</f>
        <v/>
      </c>
      <c r="H45" s="28" t="str">
        <f t="shared" si="4"/>
        <v/>
      </c>
      <c r="I45" s="28" t="str">
        <f t="shared" si="5"/>
        <v/>
      </c>
      <c r="J45" s="28" t="str">
        <f t="shared" si="6"/>
        <v/>
      </c>
      <c r="K45" s="28" t="str">
        <f t="shared" si="7"/>
        <v/>
      </c>
      <c r="L45" s="28" t="str">
        <f t="shared" si="8"/>
        <v/>
      </c>
      <c r="M45" s="28" t="str">
        <f t="shared" si="9"/>
        <v/>
      </c>
      <c r="O45" s="28" t="str">
        <f t="shared" si="10"/>
        <v/>
      </c>
      <c r="P45" s="28" t="str">
        <f t="shared" si="11"/>
        <v/>
      </c>
      <c r="Q45" s="28" t="str">
        <f t="shared" si="12"/>
        <v/>
      </c>
      <c r="R45" s="28" t="str">
        <f t="shared" si="13"/>
        <v/>
      </c>
      <c r="S45" s="28" t="str">
        <f t="shared" si="14"/>
        <v/>
      </c>
      <c r="T45" s="28" t="str">
        <f t="shared" si="15"/>
        <v/>
      </c>
      <c r="U45" s="29" t="str">
        <f>IF(COUNT(A45:F45)&gt;='Données brutes'!$I$2,MIN(O45:T45),"")</f>
        <v/>
      </c>
      <c r="V45" s="30" t="str">
        <f t="shared" si="16"/>
        <v/>
      </c>
    </row>
    <row r="46" spans="1:22" hidden="1" x14ac:dyDescent="0.2">
      <c r="A46" s="25" t="str">
        <f>IF('Données brutes'!B46&lt;&gt;"",IF('Données brutes'!B46+0&lt;=1,1,IF('Données brutes'!B46+0&gt;=6000,6000,'Données brutes'!B46+0)),"")</f>
        <v/>
      </c>
      <c r="B46" s="27" t="str">
        <f>IF('Données brutes'!C46&lt;&gt;"",IF('Données brutes'!C46+0&gt;=20,20,'Données brutes'!C46+0),"")</f>
        <v/>
      </c>
      <c r="C46" s="27" t="str">
        <f>IF('Données brutes'!D46&lt;&gt;"",IF('Données brutes'!D46+0&gt;=20,20,'Données brutes'!D46+0),"")</f>
        <v/>
      </c>
      <c r="D46" s="27" t="str">
        <f>IF('Données brutes'!E46&lt;&gt;"",IF('Données brutes'!E46+0&gt;=10,10,'Données brutes'!E46+0),"")</f>
        <v/>
      </c>
      <c r="E46" s="31" t="str">
        <f>IF('Données brutes'!F46&lt;&gt;"",IF('Données brutes'!F46+0&lt;=0.015,0.015,IF('Données brutes'!F46+0&gt;=0.5,0.5,'Données brutes'!F46+0)),"")</f>
        <v/>
      </c>
      <c r="F46" s="26" t="str">
        <f>IF('Données brutes'!G46&lt;&gt;"",IF('Données brutes'!G46+0&lt;=1,1,IF('Données brutes'!G46+0&gt;=80,80,'Données brutes'!G46+0)),"")</f>
        <v/>
      </c>
      <c r="H46" s="28" t="str">
        <f t="shared" si="4"/>
        <v/>
      </c>
      <c r="I46" s="28" t="str">
        <f t="shared" si="5"/>
        <v/>
      </c>
      <c r="J46" s="28" t="str">
        <f t="shared" si="6"/>
        <v/>
      </c>
      <c r="K46" s="28" t="str">
        <f t="shared" si="7"/>
        <v/>
      </c>
      <c r="L46" s="28" t="str">
        <f t="shared" si="8"/>
        <v/>
      </c>
      <c r="M46" s="28" t="str">
        <f t="shared" si="9"/>
        <v/>
      </c>
      <c r="O46" s="28" t="str">
        <f t="shared" si="10"/>
        <v/>
      </c>
      <c r="P46" s="28" t="str">
        <f t="shared" si="11"/>
        <v/>
      </c>
      <c r="Q46" s="28" t="str">
        <f t="shared" si="12"/>
        <v/>
      </c>
      <c r="R46" s="28" t="str">
        <f t="shared" si="13"/>
        <v/>
      </c>
      <c r="S46" s="28" t="str">
        <f t="shared" si="14"/>
        <v/>
      </c>
      <c r="T46" s="28" t="str">
        <f t="shared" si="15"/>
        <v/>
      </c>
      <c r="U46" s="29" t="str">
        <f>IF(COUNT(A46:F46)&gt;='Données brutes'!$I$2,MIN(O46:T46),"")</f>
        <v/>
      </c>
      <c r="V46" s="30" t="str">
        <f t="shared" si="16"/>
        <v/>
      </c>
    </row>
    <row r="47" spans="1:22" hidden="1" x14ac:dyDescent="0.2">
      <c r="A47" s="25" t="str">
        <f>IF('Données brutes'!B47&lt;&gt;"",IF('Données brutes'!B47+0&lt;=1,1,IF('Données brutes'!B47+0&gt;=6000,6000,'Données brutes'!B47+0)),"")</f>
        <v/>
      </c>
      <c r="B47" s="27" t="str">
        <f>IF('Données brutes'!C47&lt;&gt;"",IF('Données brutes'!C47+0&gt;=20,20,'Données brutes'!C47+0),"")</f>
        <v/>
      </c>
      <c r="C47" s="27" t="str">
        <f>IF('Données brutes'!D47&lt;&gt;"",IF('Données brutes'!D47+0&gt;=20,20,'Données brutes'!D47+0),"")</f>
        <v/>
      </c>
      <c r="D47" s="27" t="str">
        <f>IF('Données brutes'!E47&lt;&gt;"",IF('Données brutes'!E47+0&gt;=10,10,'Données brutes'!E47+0),"")</f>
        <v/>
      </c>
      <c r="E47" s="31" t="str">
        <f>IF('Données brutes'!F47&lt;&gt;"",IF('Données brutes'!F47+0&lt;=0.015,0.015,IF('Données brutes'!F47+0&gt;=0.5,0.5,'Données brutes'!F47+0)),"")</f>
        <v/>
      </c>
      <c r="F47" s="26" t="str">
        <f>IF('Données brutes'!G47&lt;&gt;"",IF('Données brutes'!G47+0&lt;=1,1,IF('Données brutes'!G47+0&gt;=80,80,'Données brutes'!G47+0)),"")</f>
        <v/>
      </c>
      <c r="H47" s="28" t="str">
        <f t="shared" si="4"/>
        <v/>
      </c>
      <c r="I47" s="28" t="str">
        <f t="shared" si="5"/>
        <v/>
      </c>
      <c r="J47" s="28" t="str">
        <f t="shared" si="6"/>
        <v/>
      </c>
      <c r="K47" s="28" t="str">
        <f t="shared" si="7"/>
        <v/>
      </c>
      <c r="L47" s="28" t="str">
        <f t="shared" si="8"/>
        <v/>
      </c>
      <c r="M47" s="28" t="str">
        <f t="shared" si="9"/>
        <v/>
      </c>
      <c r="O47" s="28" t="str">
        <f t="shared" si="10"/>
        <v/>
      </c>
      <c r="P47" s="28" t="str">
        <f t="shared" si="11"/>
        <v/>
      </c>
      <c r="Q47" s="28" t="str">
        <f t="shared" si="12"/>
        <v/>
      </c>
      <c r="R47" s="28" t="str">
        <f t="shared" si="13"/>
        <v/>
      </c>
      <c r="S47" s="28" t="str">
        <f t="shared" si="14"/>
        <v/>
      </c>
      <c r="T47" s="28" t="str">
        <f t="shared" si="15"/>
        <v/>
      </c>
      <c r="U47" s="29" t="str">
        <f>IF(COUNT(A47:F47)&gt;='Données brutes'!$I$2,MIN(O47:T47),"")</f>
        <v/>
      </c>
      <c r="V47" s="30" t="str">
        <f t="shared" si="16"/>
        <v/>
      </c>
    </row>
    <row r="48" spans="1:22" hidden="1" x14ac:dyDescent="0.2">
      <c r="A48" s="25" t="str">
        <f>IF('Données brutes'!B48&lt;&gt;"",IF('Données brutes'!B48+0&lt;=1,1,IF('Données brutes'!B48+0&gt;=6000,6000,'Données brutes'!B48+0)),"")</f>
        <v/>
      </c>
      <c r="B48" s="27" t="str">
        <f>IF('Données brutes'!C48&lt;&gt;"",IF('Données brutes'!C48+0&gt;=20,20,'Données brutes'!C48+0),"")</f>
        <v/>
      </c>
      <c r="C48" s="27" t="str">
        <f>IF('Données brutes'!D48&lt;&gt;"",IF('Données brutes'!D48+0&gt;=20,20,'Données brutes'!D48+0),"")</f>
        <v/>
      </c>
      <c r="D48" s="27" t="str">
        <f>IF('Données brutes'!E48&lt;&gt;"",IF('Données brutes'!E48+0&gt;=10,10,'Données brutes'!E48+0),"")</f>
        <v/>
      </c>
      <c r="E48" s="31" t="str">
        <f>IF('Données brutes'!F48&lt;&gt;"",IF('Données brutes'!F48+0&lt;=0.015,0.015,IF('Données brutes'!F48+0&gt;=0.5,0.5,'Données brutes'!F48+0)),"")</f>
        <v/>
      </c>
      <c r="F48" s="26" t="str">
        <f>IF('Données brutes'!G48&lt;&gt;"",IF('Données brutes'!G48+0&lt;=1,1,IF('Données brutes'!G48+0&gt;=80,80,'Données brutes'!G48+0)),"")</f>
        <v/>
      </c>
      <c r="H48" s="28" t="str">
        <f t="shared" si="4"/>
        <v/>
      </c>
      <c r="I48" s="28" t="str">
        <f t="shared" si="5"/>
        <v/>
      </c>
      <c r="J48" s="28" t="str">
        <f t="shared" si="6"/>
        <v/>
      </c>
      <c r="K48" s="28" t="str">
        <f t="shared" si="7"/>
        <v/>
      </c>
      <c r="L48" s="28" t="str">
        <f t="shared" si="8"/>
        <v/>
      </c>
      <c r="M48" s="28" t="str">
        <f t="shared" si="9"/>
        <v/>
      </c>
      <c r="O48" s="28" t="str">
        <f t="shared" si="10"/>
        <v/>
      </c>
      <c r="P48" s="28" t="str">
        <f t="shared" si="11"/>
        <v/>
      </c>
      <c r="Q48" s="28" t="str">
        <f t="shared" si="12"/>
        <v/>
      </c>
      <c r="R48" s="28" t="str">
        <f t="shared" si="13"/>
        <v/>
      </c>
      <c r="S48" s="28" t="str">
        <f t="shared" si="14"/>
        <v/>
      </c>
      <c r="T48" s="28" t="str">
        <f t="shared" si="15"/>
        <v/>
      </c>
      <c r="U48" s="29" t="str">
        <f>IF(COUNT(A48:F48)&gt;='Données brutes'!$I$2,MIN(O48:T48),"")</f>
        <v/>
      </c>
      <c r="V48" s="30" t="str">
        <f t="shared" si="16"/>
        <v/>
      </c>
    </row>
    <row r="49" spans="1:22" hidden="1" x14ac:dyDescent="0.2">
      <c r="A49" s="25" t="str">
        <f>IF('Données brutes'!B49&lt;&gt;"",IF('Données brutes'!B49+0&lt;=1,1,IF('Données brutes'!B49+0&gt;=6000,6000,'Données brutes'!B49+0)),"")</f>
        <v/>
      </c>
      <c r="B49" s="27" t="str">
        <f>IF('Données brutes'!C49&lt;&gt;"",IF('Données brutes'!C49+0&gt;=20,20,'Données brutes'!C49+0),"")</f>
        <v/>
      </c>
      <c r="C49" s="27" t="str">
        <f>IF('Données brutes'!D49&lt;&gt;"",IF('Données brutes'!D49+0&gt;=20,20,'Données brutes'!D49+0),"")</f>
        <v/>
      </c>
      <c r="D49" s="27" t="str">
        <f>IF('Données brutes'!E49&lt;&gt;"",IF('Données brutes'!E49+0&gt;=10,10,'Données brutes'!E49+0),"")</f>
        <v/>
      </c>
      <c r="E49" s="31" t="str">
        <f>IF('Données brutes'!F49&lt;&gt;"",IF('Données brutes'!F49+0&lt;=0.015,0.015,IF('Données brutes'!F49+0&gt;=0.5,0.5,'Données brutes'!F49+0)),"")</f>
        <v/>
      </c>
      <c r="F49" s="26" t="str">
        <f>IF('Données brutes'!G49&lt;&gt;"",IF('Données brutes'!G49+0&lt;=1,1,IF('Données brutes'!G49+0&gt;=80,80,'Données brutes'!G49+0)),"")</f>
        <v/>
      </c>
      <c r="H49" s="28" t="str">
        <f t="shared" si="4"/>
        <v/>
      </c>
      <c r="I49" s="28" t="str">
        <f t="shared" si="5"/>
        <v/>
      </c>
      <c r="J49" s="28" t="str">
        <f t="shared" si="6"/>
        <v/>
      </c>
      <c r="K49" s="28" t="str">
        <f t="shared" si="7"/>
        <v/>
      </c>
      <c r="L49" s="28" t="str">
        <f t="shared" si="8"/>
        <v/>
      </c>
      <c r="M49" s="28" t="str">
        <f t="shared" si="9"/>
        <v/>
      </c>
      <c r="O49" s="28" t="str">
        <f t="shared" si="10"/>
        <v/>
      </c>
      <c r="P49" s="28" t="str">
        <f t="shared" si="11"/>
        <v/>
      </c>
      <c r="Q49" s="28" t="str">
        <f t="shared" si="12"/>
        <v/>
      </c>
      <c r="R49" s="28" t="str">
        <f t="shared" si="13"/>
        <v/>
      </c>
      <c r="S49" s="28" t="str">
        <f t="shared" si="14"/>
        <v/>
      </c>
      <c r="T49" s="28" t="str">
        <f t="shared" si="15"/>
        <v/>
      </c>
      <c r="U49" s="29" t="str">
        <f>IF(COUNT(A49:F49)&gt;='Données brutes'!$I$2,MIN(O49:T49),"")</f>
        <v/>
      </c>
      <c r="V49" s="30" t="str">
        <f t="shared" si="16"/>
        <v/>
      </c>
    </row>
    <row r="50" spans="1:22" hidden="1" x14ac:dyDescent="0.2">
      <c r="A50" s="25" t="str">
        <f>IF('Données brutes'!B50&lt;&gt;"",IF('Données brutes'!B50+0&lt;=1,1,IF('Données brutes'!B50+0&gt;=6000,6000,'Données brutes'!B50+0)),"")</f>
        <v/>
      </c>
      <c r="B50" s="27" t="str">
        <f>IF('Données brutes'!C50&lt;&gt;"",IF('Données brutes'!C50+0&gt;=20,20,'Données brutes'!C50+0),"")</f>
        <v/>
      </c>
      <c r="C50" s="27" t="str">
        <f>IF('Données brutes'!D50&lt;&gt;"",IF('Données brutes'!D50+0&gt;=20,20,'Données brutes'!D50+0),"")</f>
        <v/>
      </c>
      <c r="D50" s="27" t="str">
        <f>IF('Données brutes'!E50&lt;&gt;"",IF('Données brutes'!E50+0&gt;=10,10,'Données brutes'!E50+0),"")</f>
        <v/>
      </c>
      <c r="E50" s="31" t="str">
        <f>IF('Données brutes'!F50&lt;&gt;"",IF('Données brutes'!F50+0&lt;=0.015,0.015,IF('Données brutes'!F50+0&gt;=0.5,0.5,'Données brutes'!F50+0)),"")</f>
        <v/>
      </c>
      <c r="F50" s="26" t="str">
        <f>IF('Données brutes'!G50&lt;&gt;"",IF('Données brutes'!G50+0&lt;=1,1,IF('Données brutes'!G50+0&gt;=80,80,'Données brutes'!G50+0)),"")</f>
        <v/>
      </c>
      <c r="H50" s="28" t="str">
        <f t="shared" si="4"/>
        <v/>
      </c>
      <c r="I50" s="28" t="str">
        <f t="shared" si="5"/>
        <v/>
      </c>
      <c r="J50" s="28" t="str">
        <f t="shared" si="6"/>
        <v/>
      </c>
      <c r="K50" s="28" t="str">
        <f t="shared" si="7"/>
        <v/>
      </c>
      <c r="L50" s="28" t="str">
        <f t="shared" si="8"/>
        <v/>
      </c>
      <c r="M50" s="28" t="str">
        <f t="shared" si="9"/>
        <v/>
      </c>
      <c r="O50" s="28" t="str">
        <f t="shared" si="10"/>
        <v/>
      </c>
      <c r="P50" s="28" t="str">
        <f t="shared" si="11"/>
        <v/>
      </c>
      <c r="Q50" s="28" t="str">
        <f t="shared" si="12"/>
        <v/>
      </c>
      <c r="R50" s="28" t="str">
        <f t="shared" si="13"/>
        <v/>
      </c>
      <c r="S50" s="28" t="str">
        <f t="shared" si="14"/>
        <v/>
      </c>
      <c r="T50" s="28" t="str">
        <f t="shared" si="15"/>
        <v/>
      </c>
      <c r="U50" s="29" t="str">
        <f>IF(COUNT(A50:F50)&gt;='Données brutes'!$I$2,MIN(O50:T50),"")</f>
        <v/>
      </c>
      <c r="V50" s="30" t="str">
        <f t="shared" si="16"/>
        <v/>
      </c>
    </row>
    <row r="51" spans="1:22" hidden="1" x14ac:dyDescent="0.2">
      <c r="A51" s="25" t="str">
        <f>IF('Données brutes'!B51&lt;&gt;"",IF('Données brutes'!B51+0&lt;=1,1,IF('Données brutes'!B51+0&gt;=6000,6000,'Données brutes'!B51+0)),"")</f>
        <v/>
      </c>
      <c r="B51" s="27" t="str">
        <f>IF('Données brutes'!C51&lt;&gt;"",IF('Données brutes'!C51+0&gt;=20,20,'Données brutes'!C51+0),"")</f>
        <v/>
      </c>
      <c r="C51" s="27" t="str">
        <f>IF('Données brutes'!D51&lt;&gt;"",IF('Données brutes'!D51+0&gt;=20,20,'Données brutes'!D51+0),"")</f>
        <v/>
      </c>
      <c r="D51" s="27" t="str">
        <f>IF('Données brutes'!E51&lt;&gt;"",IF('Données brutes'!E51+0&gt;=10,10,'Données brutes'!E51+0),"")</f>
        <v/>
      </c>
      <c r="E51" s="31" t="str">
        <f>IF('Données brutes'!F51&lt;&gt;"",IF('Données brutes'!F51+0&lt;=0.015,0.015,IF('Données brutes'!F51+0&gt;=0.5,0.5,'Données brutes'!F51+0)),"")</f>
        <v/>
      </c>
      <c r="F51" s="26" t="str">
        <f>IF('Données brutes'!G51&lt;&gt;"",IF('Données brutes'!G51+0&lt;=1,1,IF('Données brutes'!G51+0&gt;=80,80,'Données brutes'!G51+0)),"")</f>
        <v/>
      </c>
      <c r="H51" s="28" t="str">
        <f t="shared" si="4"/>
        <v/>
      </c>
      <c r="I51" s="28" t="str">
        <f t="shared" si="5"/>
        <v/>
      </c>
      <c r="J51" s="28" t="str">
        <f t="shared" si="6"/>
        <v/>
      </c>
      <c r="K51" s="28" t="str">
        <f t="shared" si="7"/>
        <v/>
      </c>
      <c r="L51" s="28" t="str">
        <f t="shared" si="8"/>
        <v/>
      </c>
      <c r="M51" s="28" t="str">
        <f t="shared" si="9"/>
        <v/>
      </c>
      <c r="O51" s="28" t="str">
        <f t="shared" si="10"/>
        <v/>
      </c>
      <c r="P51" s="28" t="str">
        <f t="shared" si="11"/>
        <v/>
      </c>
      <c r="Q51" s="28" t="str">
        <f t="shared" si="12"/>
        <v/>
      </c>
      <c r="R51" s="28" t="str">
        <f t="shared" si="13"/>
        <v/>
      </c>
      <c r="S51" s="28" t="str">
        <f t="shared" si="14"/>
        <v/>
      </c>
      <c r="T51" s="28" t="str">
        <f t="shared" si="15"/>
        <v/>
      </c>
      <c r="U51" s="29" t="str">
        <f>IF(COUNT(A51:F51)&gt;='Données brutes'!$I$2,MIN(O51:T51),"")</f>
        <v/>
      </c>
      <c r="V51" s="30" t="str">
        <f t="shared" si="16"/>
        <v/>
      </c>
    </row>
    <row r="52" spans="1:22" hidden="1" x14ac:dyDescent="0.2">
      <c r="A52" s="25" t="str">
        <f>IF('Données brutes'!B52&lt;&gt;"",IF('Données brutes'!B52+0&lt;=1,1,IF('Données brutes'!B52+0&gt;=6000,6000,'Données brutes'!B52+0)),"")</f>
        <v/>
      </c>
      <c r="B52" s="27" t="str">
        <f>IF('Données brutes'!C52&lt;&gt;"",IF('Données brutes'!C52+0&gt;=20,20,'Données brutes'!C52+0),"")</f>
        <v/>
      </c>
      <c r="C52" s="27" t="str">
        <f>IF('Données brutes'!D52&lt;&gt;"",IF('Données brutes'!D52+0&gt;=20,20,'Données brutes'!D52+0),"")</f>
        <v/>
      </c>
      <c r="D52" s="27" t="str">
        <f>IF('Données brutes'!E52&lt;&gt;"",IF('Données brutes'!E52+0&gt;=10,10,'Données brutes'!E52+0),"")</f>
        <v/>
      </c>
      <c r="E52" s="31" t="str">
        <f>IF('Données brutes'!F52&lt;&gt;"",IF('Données brutes'!F52+0&lt;=0.015,0.015,IF('Données brutes'!F52+0&gt;=0.5,0.5,'Données brutes'!F52+0)),"")</f>
        <v/>
      </c>
      <c r="F52" s="26" t="str">
        <f>IF('Données brutes'!G52&lt;&gt;"",IF('Données brutes'!G52+0&lt;=1,1,IF('Données brutes'!G52+0&gt;=80,80,'Données brutes'!G52+0)),"")</f>
        <v/>
      </c>
      <c r="H52" s="28" t="str">
        <f t="shared" si="4"/>
        <v/>
      </c>
      <c r="I52" s="28" t="str">
        <f t="shared" si="5"/>
        <v/>
      </c>
      <c r="J52" s="28" t="str">
        <f t="shared" si="6"/>
        <v/>
      </c>
      <c r="K52" s="28" t="str">
        <f t="shared" si="7"/>
        <v/>
      </c>
      <c r="L52" s="28" t="str">
        <f t="shared" si="8"/>
        <v/>
      </c>
      <c r="M52" s="28" t="str">
        <f t="shared" si="9"/>
        <v/>
      </c>
      <c r="O52" s="28" t="str">
        <f t="shared" si="10"/>
        <v/>
      </c>
      <c r="P52" s="28" t="str">
        <f t="shared" si="11"/>
        <v/>
      </c>
      <c r="Q52" s="28" t="str">
        <f t="shared" si="12"/>
        <v/>
      </c>
      <c r="R52" s="28" t="str">
        <f t="shared" si="13"/>
        <v/>
      </c>
      <c r="S52" s="28" t="str">
        <f t="shared" si="14"/>
        <v/>
      </c>
      <c r="T52" s="28" t="str">
        <f t="shared" si="15"/>
        <v/>
      </c>
      <c r="U52" s="29" t="str">
        <f>IF(COUNT(A52:F52)&gt;='Données brutes'!$I$2,MIN(O52:T52),"")</f>
        <v/>
      </c>
      <c r="V52" s="30" t="str">
        <f t="shared" si="16"/>
        <v/>
      </c>
    </row>
    <row r="53" spans="1:22" hidden="1" x14ac:dyDescent="0.2">
      <c r="A53" s="25" t="str">
        <f>IF('Données brutes'!B53&lt;&gt;"",IF('Données brutes'!B53+0&lt;=1,1,IF('Données brutes'!B53+0&gt;=6000,6000,'Données brutes'!B53+0)),"")</f>
        <v/>
      </c>
      <c r="B53" s="27" t="str">
        <f>IF('Données brutes'!C53&lt;&gt;"",IF('Données brutes'!C53+0&gt;=20,20,'Données brutes'!C53+0),"")</f>
        <v/>
      </c>
      <c r="C53" s="27" t="str">
        <f>IF('Données brutes'!D53&lt;&gt;"",IF('Données brutes'!D53+0&gt;=20,20,'Données brutes'!D53+0),"")</f>
        <v/>
      </c>
      <c r="D53" s="27" t="str">
        <f>IF('Données brutes'!E53&lt;&gt;"",IF('Données brutes'!E53+0&gt;=10,10,'Données brutes'!E53+0),"")</f>
        <v/>
      </c>
      <c r="E53" s="31" t="str">
        <f>IF('Données brutes'!F53&lt;&gt;"",IF('Données brutes'!F53+0&lt;=0.015,0.015,IF('Données brutes'!F53+0&gt;=0.5,0.5,'Données brutes'!F53+0)),"")</f>
        <v/>
      </c>
      <c r="F53" s="26" t="str">
        <f>IF('Données brutes'!G53&lt;&gt;"",IF('Données brutes'!G53+0&lt;=1,1,IF('Données brutes'!G53+0&gt;=80,80,'Données brutes'!G53+0)),"")</f>
        <v/>
      </c>
      <c r="H53" s="28" t="str">
        <f t="shared" si="4"/>
        <v/>
      </c>
      <c r="I53" s="28" t="str">
        <f t="shared" si="5"/>
        <v/>
      </c>
      <c r="J53" s="28" t="str">
        <f t="shared" si="6"/>
        <v/>
      </c>
      <c r="K53" s="28" t="str">
        <f t="shared" si="7"/>
        <v/>
      </c>
      <c r="L53" s="28" t="str">
        <f t="shared" si="8"/>
        <v/>
      </c>
      <c r="M53" s="28" t="str">
        <f t="shared" si="9"/>
        <v/>
      </c>
      <c r="O53" s="28" t="str">
        <f t="shared" si="10"/>
        <v/>
      </c>
      <c r="P53" s="28" t="str">
        <f t="shared" si="11"/>
        <v/>
      </c>
      <c r="Q53" s="28" t="str">
        <f t="shared" si="12"/>
        <v/>
      </c>
      <c r="R53" s="28" t="str">
        <f t="shared" si="13"/>
        <v/>
      </c>
      <c r="S53" s="28" t="str">
        <f t="shared" si="14"/>
        <v/>
      </c>
      <c r="T53" s="28" t="str">
        <f t="shared" si="15"/>
        <v/>
      </c>
      <c r="U53" s="29" t="str">
        <f>IF(COUNT(A53:F53)&gt;='Données brutes'!$I$2,MIN(O53:T53),"")</f>
        <v/>
      </c>
      <c r="V53" s="30" t="str">
        <f t="shared" si="16"/>
        <v/>
      </c>
    </row>
    <row r="54" spans="1:22" hidden="1" x14ac:dyDescent="0.2">
      <c r="A54" s="25" t="str">
        <f>IF('Données brutes'!B54&lt;&gt;"",IF('Données brutes'!B54+0&lt;=1,1,IF('Données brutes'!B54+0&gt;=6000,6000,'Données brutes'!B54+0)),"")</f>
        <v/>
      </c>
      <c r="B54" s="27" t="str">
        <f>IF('Données brutes'!C54&lt;&gt;"",IF('Données brutes'!C54+0&gt;=20,20,'Données brutes'!C54+0),"")</f>
        <v/>
      </c>
      <c r="C54" s="27" t="str">
        <f>IF('Données brutes'!D54&lt;&gt;"",IF('Données brutes'!D54+0&gt;=20,20,'Données brutes'!D54+0),"")</f>
        <v/>
      </c>
      <c r="D54" s="27" t="str">
        <f>IF('Données brutes'!E54&lt;&gt;"",IF('Données brutes'!E54+0&gt;=10,10,'Données brutes'!E54+0),"")</f>
        <v/>
      </c>
      <c r="E54" s="31" t="str">
        <f>IF('Données brutes'!F54&lt;&gt;"",IF('Données brutes'!F54+0&lt;=0.015,0.015,IF('Données brutes'!F54+0&gt;=0.5,0.5,'Données brutes'!F54+0)),"")</f>
        <v/>
      </c>
      <c r="F54" s="26" t="str">
        <f>IF('Données brutes'!G54&lt;&gt;"",IF('Données brutes'!G54+0&lt;=1,1,IF('Données brutes'!G54+0&gt;=80,80,'Données brutes'!G54+0)),"")</f>
        <v/>
      </c>
      <c r="H54" s="28" t="str">
        <f t="shared" si="4"/>
        <v/>
      </c>
      <c r="I54" s="28" t="str">
        <f t="shared" si="5"/>
        <v/>
      </c>
      <c r="J54" s="28" t="str">
        <f t="shared" si="6"/>
        <v/>
      </c>
      <c r="K54" s="28" t="str">
        <f t="shared" si="7"/>
        <v/>
      </c>
      <c r="L54" s="28" t="str">
        <f t="shared" si="8"/>
        <v/>
      </c>
      <c r="M54" s="28" t="str">
        <f t="shared" si="9"/>
        <v/>
      </c>
      <c r="O54" s="28" t="str">
        <f t="shared" si="10"/>
        <v/>
      </c>
      <c r="P54" s="28" t="str">
        <f t="shared" si="11"/>
        <v/>
      </c>
      <c r="Q54" s="28" t="str">
        <f t="shared" si="12"/>
        <v/>
      </c>
      <c r="R54" s="28" t="str">
        <f t="shared" si="13"/>
        <v/>
      </c>
      <c r="S54" s="28" t="str">
        <f t="shared" si="14"/>
        <v/>
      </c>
      <c r="T54" s="28" t="str">
        <f t="shared" si="15"/>
        <v/>
      </c>
      <c r="U54" s="29" t="str">
        <f>IF(COUNT(A54:F54)&gt;='Données brutes'!$I$2,MIN(O54:T54),"")</f>
        <v/>
      </c>
      <c r="V54" s="30" t="str">
        <f t="shared" si="16"/>
        <v/>
      </c>
    </row>
    <row r="55" spans="1:22" hidden="1" x14ac:dyDescent="0.2">
      <c r="A55" s="25" t="str">
        <f>IF('Données brutes'!B55&lt;&gt;"",IF('Données brutes'!B55+0&lt;=1,1,IF('Données brutes'!B55+0&gt;=6000,6000,'Données brutes'!B55+0)),"")</f>
        <v/>
      </c>
      <c r="B55" s="27" t="str">
        <f>IF('Données brutes'!C55&lt;&gt;"",IF('Données brutes'!C55+0&gt;=20,20,'Données brutes'!C55+0),"")</f>
        <v/>
      </c>
      <c r="C55" s="27" t="str">
        <f>IF('Données brutes'!D55&lt;&gt;"",IF('Données brutes'!D55+0&gt;=20,20,'Données brutes'!D55+0),"")</f>
        <v/>
      </c>
      <c r="D55" s="27" t="str">
        <f>IF('Données brutes'!E55&lt;&gt;"",IF('Données brutes'!E55+0&gt;=10,10,'Données brutes'!E55+0),"")</f>
        <v/>
      </c>
      <c r="E55" s="31" t="str">
        <f>IF('Données brutes'!F55&lt;&gt;"",IF('Données brutes'!F55+0&lt;=0.015,0.015,IF('Données brutes'!F55+0&gt;=0.5,0.5,'Données brutes'!F55+0)),"")</f>
        <v/>
      </c>
      <c r="F55" s="26" t="str">
        <f>IF('Données brutes'!G55&lt;&gt;"",IF('Données brutes'!G55+0&lt;=1,1,IF('Données brutes'!G55+0&gt;=80,80,'Données brutes'!G55+0)),"")</f>
        <v/>
      </c>
      <c r="H55" s="28" t="str">
        <f t="shared" si="4"/>
        <v/>
      </c>
      <c r="I55" s="28" t="str">
        <f t="shared" si="5"/>
        <v/>
      </c>
      <c r="J55" s="28" t="str">
        <f t="shared" si="6"/>
        <v/>
      </c>
      <c r="K55" s="28" t="str">
        <f t="shared" si="7"/>
        <v/>
      </c>
      <c r="L55" s="28" t="str">
        <f t="shared" si="8"/>
        <v/>
      </c>
      <c r="M55" s="28" t="str">
        <f t="shared" si="9"/>
        <v/>
      </c>
      <c r="O55" s="28" t="str">
        <f t="shared" si="10"/>
        <v/>
      </c>
      <c r="P55" s="28" t="str">
        <f t="shared" si="11"/>
        <v/>
      </c>
      <c r="Q55" s="28" t="str">
        <f t="shared" si="12"/>
        <v/>
      </c>
      <c r="R55" s="28" t="str">
        <f t="shared" si="13"/>
        <v/>
      </c>
      <c r="S55" s="28" t="str">
        <f t="shared" si="14"/>
        <v/>
      </c>
      <c r="T55" s="28" t="str">
        <f t="shared" si="15"/>
        <v/>
      </c>
      <c r="U55" s="29" t="str">
        <f>IF(COUNT(A55:F55)&gt;='Données brutes'!$I$2,MIN(O55:T55),"")</f>
        <v/>
      </c>
      <c r="V55" s="30" t="str">
        <f t="shared" si="16"/>
        <v/>
      </c>
    </row>
    <row r="56" spans="1:22" hidden="1" x14ac:dyDescent="0.2">
      <c r="A56" s="25" t="str">
        <f>IF('Données brutes'!B56&lt;&gt;"",IF('Données brutes'!B56+0&lt;=1,1,IF('Données brutes'!B56+0&gt;=6000,6000,'Données brutes'!B56+0)),"")</f>
        <v/>
      </c>
      <c r="B56" s="27" t="str">
        <f>IF('Données brutes'!C56&lt;&gt;"",IF('Données brutes'!C56+0&gt;=20,20,'Données brutes'!C56+0),"")</f>
        <v/>
      </c>
      <c r="C56" s="27" t="str">
        <f>IF('Données brutes'!D56&lt;&gt;"",IF('Données brutes'!D56+0&gt;=20,20,'Données brutes'!D56+0),"")</f>
        <v/>
      </c>
      <c r="D56" s="27" t="str">
        <f>IF('Données brutes'!E56&lt;&gt;"",IF('Données brutes'!E56+0&gt;=10,10,'Données brutes'!E56+0),"")</f>
        <v/>
      </c>
      <c r="E56" s="31" t="str">
        <f>IF('Données brutes'!F56&lt;&gt;"",IF('Données brutes'!F56+0&lt;=0.015,0.015,IF('Données brutes'!F56+0&gt;=0.5,0.5,'Données brutes'!F56+0)),"")</f>
        <v/>
      </c>
      <c r="F56" s="26" t="str">
        <f>IF('Données brutes'!G56&lt;&gt;"",IF('Données brutes'!G56+0&lt;=1,1,IF('Données brutes'!G56+0&gt;=80,80,'Données brutes'!G56+0)),"")</f>
        <v/>
      </c>
      <c r="H56" s="28" t="str">
        <f t="shared" si="4"/>
        <v/>
      </c>
      <c r="I56" s="28" t="str">
        <f t="shared" si="5"/>
        <v/>
      </c>
      <c r="J56" s="28" t="str">
        <f t="shared" si="6"/>
        <v/>
      </c>
      <c r="K56" s="28" t="str">
        <f t="shared" si="7"/>
        <v/>
      </c>
      <c r="L56" s="28" t="str">
        <f t="shared" si="8"/>
        <v/>
      </c>
      <c r="M56" s="28" t="str">
        <f t="shared" si="9"/>
        <v/>
      </c>
      <c r="O56" s="28" t="str">
        <f t="shared" si="10"/>
        <v/>
      </c>
      <c r="P56" s="28" t="str">
        <f t="shared" si="11"/>
        <v/>
      </c>
      <c r="Q56" s="28" t="str">
        <f t="shared" si="12"/>
        <v/>
      </c>
      <c r="R56" s="28" t="str">
        <f t="shared" si="13"/>
        <v/>
      </c>
      <c r="S56" s="28" t="str">
        <f t="shared" si="14"/>
        <v/>
      </c>
      <c r="T56" s="28" t="str">
        <f t="shared" si="15"/>
        <v/>
      </c>
      <c r="U56" s="29" t="str">
        <f>IF(COUNT(A56:F56)&gt;='Données brutes'!$I$2,MIN(O56:T56),"")</f>
        <v/>
      </c>
      <c r="V56" s="30" t="str">
        <f t="shared" si="16"/>
        <v/>
      </c>
    </row>
    <row r="57" spans="1:22" hidden="1" x14ac:dyDescent="0.2">
      <c r="A57" s="25" t="str">
        <f>IF('Données brutes'!B57&lt;&gt;"",IF('Données brutes'!B57+0&lt;=1,1,IF('Données brutes'!B57+0&gt;=6000,6000,'Données brutes'!B57+0)),"")</f>
        <v/>
      </c>
      <c r="B57" s="27" t="str">
        <f>IF('Données brutes'!C57&lt;&gt;"",IF('Données brutes'!C57+0&gt;=20,20,'Données brutes'!C57+0),"")</f>
        <v/>
      </c>
      <c r="C57" s="27" t="str">
        <f>IF('Données brutes'!D57&lt;&gt;"",IF('Données brutes'!D57+0&gt;=20,20,'Données brutes'!D57+0),"")</f>
        <v/>
      </c>
      <c r="D57" s="27" t="str">
        <f>IF('Données brutes'!E57&lt;&gt;"",IF('Données brutes'!E57+0&gt;=10,10,'Données brutes'!E57+0),"")</f>
        <v/>
      </c>
      <c r="E57" s="31" t="str">
        <f>IF('Données brutes'!F57&lt;&gt;"",IF('Données brutes'!F57+0&lt;=0.015,0.015,IF('Données brutes'!F57+0&gt;=0.5,0.5,'Données brutes'!F57+0)),"")</f>
        <v/>
      </c>
      <c r="F57" s="26" t="str">
        <f>IF('Données brutes'!G57&lt;&gt;"",IF('Données brutes'!G57+0&lt;=1,1,IF('Données brutes'!G57+0&gt;=80,80,'Données brutes'!G57+0)),"")</f>
        <v/>
      </c>
      <c r="H57" s="28" t="str">
        <f t="shared" si="4"/>
        <v/>
      </c>
      <c r="I57" s="28" t="str">
        <f t="shared" si="5"/>
        <v/>
      </c>
      <c r="J57" s="28" t="str">
        <f t="shared" si="6"/>
        <v/>
      </c>
      <c r="K57" s="28" t="str">
        <f t="shared" si="7"/>
        <v/>
      </c>
      <c r="L57" s="28" t="str">
        <f t="shared" si="8"/>
        <v/>
      </c>
      <c r="M57" s="28" t="str">
        <f t="shared" si="9"/>
        <v/>
      </c>
      <c r="O57" s="28" t="str">
        <f t="shared" si="10"/>
        <v/>
      </c>
      <c r="P57" s="28" t="str">
        <f t="shared" si="11"/>
        <v/>
      </c>
      <c r="Q57" s="28" t="str">
        <f t="shared" si="12"/>
        <v/>
      </c>
      <c r="R57" s="28" t="str">
        <f t="shared" si="13"/>
        <v/>
      </c>
      <c r="S57" s="28" t="str">
        <f t="shared" si="14"/>
        <v/>
      </c>
      <c r="T57" s="28" t="str">
        <f t="shared" si="15"/>
        <v/>
      </c>
      <c r="U57" s="29" t="str">
        <f>IF(COUNT(A57:F57)&gt;='Données brutes'!$I$2,MIN(O57:T57),"")</f>
        <v/>
      </c>
      <c r="V57" s="30" t="str">
        <f t="shared" si="16"/>
        <v/>
      </c>
    </row>
    <row r="58" spans="1:22" hidden="1" x14ac:dyDescent="0.2">
      <c r="A58" s="25" t="str">
        <f>IF('Données brutes'!B58&lt;&gt;"",IF('Données brutes'!B58+0&lt;=1,1,IF('Données brutes'!B58+0&gt;=6000,6000,'Données brutes'!B58+0)),"")</f>
        <v/>
      </c>
      <c r="B58" s="27" t="str">
        <f>IF('Données brutes'!C58&lt;&gt;"",IF('Données brutes'!C58+0&gt;=20,20,'Données brutes'!C58+0),"")</f>
        <v/>
      </c>
      <c r="C58" s="27" t="str">
        <f>IF('Données brutes'!D58&lt;&gt;"",IF('Données brutes'!D58+0&gt;=20,20,'Données brutes'!D58+0),"")</f>
        <v/>
      </c>
      <c r="D58" s="27" t="str">
        <f>IF('Données brutes'!E58&lt;&gt;"",IF('Données brutes'!E58+0&gt;=10,10,'Données brutes'!E58+0),"")</f>
        <v/>
      </c>
      <c r="E58" s="31" t="str">
        <f>IF('Données brutes'!F58&lt;&gt;"",IF('Données brutes'!F58+0&lt;=0.015,0.015,IF('Données brutes'!F58+0&gt;=0.5,0.5,'Données brutes'!F58+0)),"")</f>
        <v/>
      </c>
      <c r="F58" s="26" t="str">
        <f>IF('Données brutes'!G58&lt;&gt;"",IF('Données brutes'!G58+0&lt;=1,1,IF('Données brutes'!G58+0&gt;=80,80,'Données brutes'!G58+0)),"")</f>
        <v/>
      </c>
      <c r="H58" s="28" t="str">
        <f t="shared" si="4"/>
        <v/>
      </c>
      <c r="I58" s="28" t="str">
        <f t="shared" si="5"/>
        <v/>
      </c>
      <c r="J58" s="28" t="str">
        <f t="shared" si="6"/>
        <v/>
      </c>
      <c r="K58" s="28" t="str">
        <f t="shared" si="7"/>
        <v/>
      </c>
      <c r="L58" s="28" t="str">
        <f t="shared" si="8"/>
        <v/>
      </c>
      <c r="M58" s="28" t="str">
        <f t="shared" si="9"/>
        <v/>
      </c>
      <c r="O58" s="28" t="str">
        <f t="shared" si="10"/>
        <v/>
      </c>
      <c r="P58" s="28" t="str">
        <f t="shared" si="11"/>
        <v/>
      </c>
      <c r="Q58" s="28" t="str">
        <f t="shared" si="12"/>
        <v/>
      </c>
      <c r="R58" s="28" t="str">
        <f t="shared" si="13"/>
        <v/>
      </c>
      <c r="S58" s="28" t="str">
        <f t="shared" si="14"/>
        <v/>
      </c>
      <c r="T58" s="28" t="str">
        <f t="shared" si="15"/>
        <v/>
      </c>
      <c r="U58" s="29" t="str">
        <f>IF(COUNT(A58:F58)&gt;='Données brutes'!$I$2,MIN(O58:T58),"")</f>
        <v/>
      </c>
      <c r="V58" s="30" t="str">
        <f t="shared" si="16"/>
        <v/>
      </c>
    </row>
    <row r="59" spans="1:22" hidden="1" x14ac:dyDescent="0.2">
      <c r="A59" s="25" t="str">
        <f>IF('Données brutes'!B59&lt;&gt;"",IF('Données brutes'!B59+0&lt;=1,1,IF('Données brutes'!B59+0&gt;=6000,6000,'Données brutes'!B59+0)),"")</f>
        <v/>
      </c>
      <c r="B59" s="27" t="str">
        <f>IF('Données brutes'!C59&lt;&gt;"",IF('Données brutes'!C59+0&gt;=20,20,'Données brutes'!C59+0),"")</f>
        <v/>
      </c>
      <c r="C59" s="27" t="str">
        <f>IF('Données brutes'!D59&lt;&gt;"",IF('Données brutes'!D59+0&gt;=20,20,'Données brutes'!D59+0),"")</f>
        <v/>
      </c>
      <c r="D59" s="27" t="str">
        <f>IF('Données brutes'!E59&lt;&gt;"",IF('Données brutes'!E59+0&gt;=10,10,'Données brutes'!E59+0),"")</f>
        <v/>
      </c>
      <c r="E59" s="31" t="str">
        <f>IF('Données brutes'!F59&lt;&gt;"",IF('Données brutes'!F59+0&lt;=0.015,0.015,IF('Données brutes'!F59+0&gt;=0.5,0.5,'Données brutes'!F59+0)),"")</f>
        <v/>
      </c>
      <c r="F59" s="26" t="str">
        <f>IF('Données brutes'!G59&lt;&gt;"",IF('Données brutes'!G59+0&lt;=1,1,IF('Données brutes'!G59+0&gt;=80,80,'Données brutes'!G59+0)),"")</f>
        <v/>
      </c>
      <c r="H59" s="28" t="str">
        <f t="shared" si="4"/>
        <v/>
      </c>
      <c r="I59" s="28" t="str">
        <f t="shared" si="5"/>
        <v/>
      </c>
      <c r="J59" s="28" t="str">
        <f t="shared" si="6"/>
        <v/>
      </c>
      <c r="K59" s="28" t="str">
        <f t="shared" si="7"/>
        <v/>
      </c>
      <c r="L59" s="28" t="str">
        <f t="shared" si="8"/>
        <v/>
      </c>
      <c r="M59" s="28" t="str">
        <f t="shared" si="9"/>
        <v/>
      </c>
      <c r="O59" s="28" t="str">
        <f t="shared" si="10"/>
        <v/>
      </c>
      <c r="P59" s="28" t="str">
        <f t="shared" si="11"/>
        <v/>
      </c>
      <c r="Q59" s="28" t="str">
        <f t="shared" si="12"/>
        <v/>
      </c>
      <c r="R59" s="28" t="str">
        <f t="shared" si="13"/>
        <v/>
      </c>
      <c r="S59" s="28" t="str">
        <f t="shared" si="14"/>
        <v/>
      </c>
      <c r="T59" s="28" t="str">
        <f t="shared" si="15"/>
        <v/>
      </c>
      <c r="U59" s="29" t="str">
        <f>IF(COUNT(A59:F59)&gt;='Données brutes'!$I$2,MIN(O59:T59),"")</f>
        <v/>
      </c>
      <c r="V59" s="30" t="str">
        <f t="shared" si="16"/>
        <v/>
      </c>
    </row>
    <row r="60" spans="1:22" hidden="1" x14ac:dyDescent="0.2">
      <c r="A60" s="25" t="str">
        <f>IF('Données brutes'!B60&lt;&gt;"",IF('Données brutes'!B60+0&lt;=1,1,IF('Données brutes'!B60+0&gt;=6000,6000,'Données brutes'!B60+0)),"")</f>
        <v/>
      </c>
      <c r="B60" s="27" t="str">
        <f>IF('Données brutes'!C60&lt;&gt;"",IF('Données brutes'!C60+0&gt;=20,20,'Données brutes'!C60+0),"")</f>
        <v/>
      </c>
      <c r="C60" s="27" t="str">
        <f>IF('Données brutes'!D60&lt;&gt;"",IF('Données brutes'!D60+0&gt;=20,20,'Données brutes'!D60+0),"")</f>
        <v/>
      </c>
      <c r="D60" s="27" t="str">
        <f>IF('Données brutes'!E60&lt;&gt;"",IF('Données brutes'!E60+0&gt;=10,10,'Données brutes'!E60+0),"")</f>
        <v/>
      </c>
      <c r="E60" s="31" t="str">
        <f>IF('Données brutes'!F60&lt;&gt;"",IF('Données brutes'!F60+0&lt;=0.015,0.015,IF('Données brutes'!F60+0&gt;=0.5,0.5,'Données brutes'!F60+0)),"")</f>
        <v/>
      </c>
      <c r="F60" s="26" t="str">
        <f>IF('Données brutes'!G60&lt;&gt;"",IF('Données brutes'!G60+0&lt;=1,1,IF('Données brutes'!G60+0&gt;=80,80,'Données brutes'!G60+0)),"")</f>
        <v/>
      </c>
      <c r="H60" s="28" t="str">
        <f t="shared" si="4"/>
        <v/>
      </c>
      <c r="I60" s="28" t="str">
        <f t="shared" si="5"/>
        <v/>
      </c>
      <c r="J60" s="28" t="str">
        <f t="shared" si="6"/>
        <v/>
      </c>
      <c r="K60" s="28" t="str">
        <f t="shared" si="7"/>
        <v/>
      </c>
      <c r="L60" s="28" t="str">
        <f t="shared" si="8"/>
        <v/>
      </c>
      <c r="M60" s="28" t="str">
        <f t="shared" si="9"/>
        <v/>
      </c>
      <c r="O60" s="28" t="str">
        <f t="shared" si="10"/>
        <v/>
      </c>
      <c r="P60" s="28" t="str">
        <f t="shared" si="11"/>
        <v/>
      </c>
      <c r="Q60" s="28" t="str">
        <f t="shared" si="12"/>
        <v/>
      </c>
      <c r="R60" s="28" t="str">
        <f t="shared" si="13"/>
        <v/>
      </c>
      <c r="S60" s="28" t="str">
        <f t="shared" si="14"/>
        <v/>
      </c>
      <c r="T60" s="28" t="str">
        <f t="shared" si="15"/>
        <v/>
      </c>
      <c r="U60" s="29" t="str">
        <f>IF(COUNT(A60:F60)&gt;='Données brutes'!$I$2,MIN(O60:T60),"")</f>
        <v/>
      </c>
      <c r="V60" s="30" t="str">
        <f t="shared" si="16"/>
        <v/>
      </c>
    </row>
    <row r="61" spans="1:22" hidden="1" x14ac:dyDescent="0.2">
      <c r="A61" s="25" t="str">
        <f>IF('Données brutes'!B61&lt;&gt;"",IF('Données brutes'!B61+0&lt;=1,1,IF('Données brutes'!B61+0&gt;=6000,6000,'Données brutes'!B61+0)),"")</f>
        <v/>
      </c>
      <c r="B61" s="27" t="str">
        <f>IF('Données brutes'!C61&lt;&gt;"",IF('Données brutes'!C61+0&gt;=20,20,'Données brutes'!C61+0),"")</f>
        <v/>
      </c>
      <c r="C61" s="27" t="str">
        <f>IF('Données brutes'!D61&lt;&gt;"",IF('Données brutes'!D61+0&gt;=20,20,'Données brutes'!D61+0),"")</f>
        <v/>
      </c>
      <c r="D61" s="27" t="str">
        <f>IF('Données brutes'!E61&lt;&gt;"",IF('Données brutes'!E61+0&gt;=10,10,'Données brutes'!E61+0),"")</f>
        <v/>
      </c>
      <c r="E61" s="31" t="str">
        <f>IF('Données brutes'!F61&lt;&gt;"",IF('Données brutes'!F61+0&lt;=0.015,0.015,IF('Données brutes'!F61+0&gt;=0.5,0.5,'Données brutes'!F61+0)),"")</f>
        <v/>
      </c>
      <c r="F61" s="26" t="str">
        <f>IF('Données brutes'!G61&lt;&gt;"",IF('Données brutes'!G61+0&lt;=1,1,IF('Données brutes'!G61+0&gt;=80,80,'Données brutes'!G61+0)),"")</f>
        <v/>
      </c>
      <c r="H61" s="28" t="str">
        <f t="shared" si="4"/>
        <v/>
      </c>
      <c r="I61" s="28" t="str">
        <f t="shared" si="5"/>
        <v/>
      </c>
      <c r="J61" s="28" t="str">
        <f t="shared" si="6"/>
        <v/>
      </c>
      <c r="K61" s="28" t="str">
        <f t="shared" si="7"/>
        <v/>
      </c>
      <c r="L61" s="28" t="str">
        <f t="shared" si="8"/>
        <v/>
      </c>
      <c r="M61" s="28" t="str">
        <f t="shared" si="9"/>
        <v/>
      </c>
      <c r="O61" s="28" t="str">
        <f t="shared" si="10"/>
        <v/>
      </c>
      <c r="P61" s="28" t="str">
        <f t="shared" si="11"/>
        <v/>
      </c>
      <c r="Q61" s="28" t="str">
        <f t="shared" si="12"/>
        <v/>
      </c>
      <c r="R61" s="28" t="str">
        <f t="shared" si="13"/>
        <v/>
      </c>
      <c r="S61" s="28" t="str">
        <f t="shared" si="14"/>
        <v/>
      </c>
      <c r="T61" s="28" t="str">
        <f t="shared" si="15"/>
        <v/>
      </c>
      <c r="U61" s="29" t="str">
        <f>IF(COUNT(A61:F61)&gt;='Données brutes'!$I$2,MIN(O61:T61),"")</f>
        <v/>
      </c>
      <c r="V61" s="30" t="str">
        <f t="shared" si="16"/>
        <v/>
      </c>
    </row>
    <row r="62" spans="1:22" hidden="1" x14ac:dyDescent="0.2">
      <c r="A62" s="25" t="str">
        <f>IF('Données brutes'!B62&lt;&gt;"",IF('Données brutes'!B62+0&lt;=1,1,IF('Données brutes'!B62+0&gt;=6000,6000,'Données brutes'!B62+0)),"")</f>
        <v/>
      </c>
      <c r="B62" s="27" t="str">
        <f>IF('Données brutes'!C62&lt;&gt;"",IF('Données brutes'!C62+0&gt;=20,20,'Données brutes'!C62+0),"")</f>
        <v/>
      </c>
      <c r="C62" s="27" t="str">
        <f>IF('Données brutes'!D62&lt;&gt;"",IF('Données brutes'!D62+0&gt;=20,20,'Données brutes'!D62+0),"")</f>
        <v/>
      </c>
      <c r="D62" s="27" t="str">
        <f>IF('Données brutes'!E62&lt;&gt;"",IF('Données brutes'!E62+0&gt;=10,10,'Données brutes'!E62+0),"")</f>
        <v/>
      </c>
      <c r="E62" s="31" t="str">
        <f>IF('Données brutes'!F62&lt;&gt;"",IF('Données brutes'!F62+0&lt;=0.015,0.015,IF('Données brutes'!F62+0&gt;=0.5,0.5,'Données brutes'!F62+0)),"")</f>
        <v/>
      </c>
      <c r="F62" s="26" t="str">
        <f>IF('Données brutes'!G62&lt;&gt;"",IF('Données brutes'!G62+0&lt;=1,1,IF('Données brutes'!G62+0&gt;=80,80,'Données brutes'!G62+0)),"")</f>
        <v/>
      </c>
      <c r="H62" s="28" t="str">
        <f t="shared" si="4"/>
        <v/>
      </c>
      <c r="I62" s="28" t="str">
        <f t="shared" si="5"/>
        <v/>
      </c>
      <c r="J62" s="28" t="str">
        <f t="shared" si="6"/>
        <v/>
      </c>
      <c r="K62" s="28" t="str">
        <f t="shared" si="7"/>
        <v/>
      </c>
      <c r="L62" s="28" t="str">
        <f t="shared" si="8"/>
        <v/>
      </c>
      <c r="M62" s="28" t="str">
        <f t="shared" si="9"/>
        <v/>
      </c>
      <c r="O62" s="28" t="str">
        <f t="shared" si="10"/>
        <v/>
      </c>
      <c r="P62" s="28" t="str">
        <f t="shared" si="11"/>
        <v/>
      </c>
      <c r="Q62" s="28" t="str">
        <f t="shared" si="12"/>
        <v/>
      </c>
      <c r="R62" s="28" t="str">
        <f t="shared" si="13"/>
        <v/>
      </c>
      <c r="S62" s="28" t="str">
        <f t="shared" si="14"/>
        <v/>
      </c>
      <c r="T62" s="28" t="str">
        <f t="shared" si="15"/>
        <v/>
      </c>
      <c r="U62" s="29" t="str">
        <f>IF(COUNT(A62:F62)&gt;='Données brutes'!$I$2,MIN(O62:T62),"")</f>
        <v/>
      </c>
      <c r="V62" s="30" t="str">
        <f t="shared" si="16"/>
        <v/>
      </c>
    </row>
    <row r="63" spans="1:22" hidden="1" x14ac:dyDescent="0.2">
      <c r="A63" s="25" t="str">
        <f>IF('Données brutes'!B63&lt;&gt;"",IF('Données brutes'!B63+0&lt;=1,1,IF('Données brutes'!B63+0&gt;=6000,6000,'Données brutes'!B63+0)),"")</f>
        <v/>
      </c>
      <c r="B63" s="27" t="str">
        <f>IF('Données brutes'!C63&lt;&gt;"",IF('Données brutes'!C63+0&gt;=20,20,'Données brutes'!C63+0),"")</f>
        <v/>
      </c>
      <c r="C63" s="27" t="str">
        <f>IF('Données brutes'!D63&lt;&gt;"",IF('Données brutes'!D63+0&gt;=20,20,'Données brutes'!D63+0),"")</f>
        <v/>
      </c>
      <c r="D63" s="27" t="str">
        <f>IF('Données brutes'!E63&lt;&gt;"",IF('Données brutes'!E63+0&gt;=10,10,'Données brutes'!E63+0),"")</f>
        <v/>
      </c>
      <c r="E63" s="31" t="str">
        <f>IF('Données brutes'!F63&lt;&gt;"",IF('Données brutes'!F63+0&lt;=0.015,0.015,IF('Données brutes'!F63+0&gt;=0.5,0.5,'Données brutes'!F63+0)),"")</f>
        <v/>
      </c>
      <c r="F63" s="26" t="str">
        <f>IF('Données brutes'!G63&lt;&gt;"",IF('Données brutes'!G63+0&lt;=1,1,IF('Données brutes'!G63+0&gt;=80,80,'Données brutes'!G63+0)),"")</f>
        <v/>
      </c>
      <c r="H63" s="28" t="str">
        <f t="shared" si="4"/>
        <v/>
      </c>
      <c r="I63" s="28" t="str">
        <f t="shared" si="5"/>
        <v/>
      </c>
      <c r="J63" s="28" t="str">
        <f t="shared" si="6"/>
        <v/>
      </c>
      <c r="K63" s="28" t="str">
        <f t="shared" si="7"/>
        <v/>
      </c>
      <c r="L63" s="28" t="str">
        <f t="shared" si="8"/>
        <v/>
      </c>
      <c r="M63" s="28" t="str">
        <f t="shared" si="9"/>
        <v/>
      </c>
      <c r="O63" s="28" t="str">
        <f t="shared" si="10"/>
        <v/>
      </c>
      <c r="P63" s="28" t="str">
        <f t="shared" si="11"/>
        <v/>
      </c>
      <c r="Q63" s="28" t="str">
        <f t="shared" si="12"/>
        <v/>
      </c>
      <c r="R63" s="28" t="str">
        <f t="shared" si="13"/>
        <v/>
      </c>
      <c r="S63" s="28" t="str">
        <f t="shared" si="14"/>
        <v/>
      </c>
      <c r="T63" s="28" t="str">
        <f t="shared" si="15"/>
        <v/>
      </c>
      <c r="U63" s="29" t="str">
        <f>IF(COUNT(A63:F63)&gt;='Données brutes'!$I$2,MIN(O63:T63),"")</f>
        <v/>
      </c>
      <c r="V63" s="30" t="str">
        <f t="shared" si="16"/>
        <v/>
      </c>
    </row>
    <row r="64" spans="1:22" hidden="1" x14ac:dyDescent="0.2">
      <c r="A64" s="25" t="str">
        <f>IF('Données brutes'!B64&lt;&gt;"",IF('Données brutes'!B64+0&lt;=1,1,IF('Données brutes'!B64+0&gt;=6000,6000,'Données brutes'!B64+0)),"")</f>
        <v/>
      </c>
      <c r="B64" s="27" t="str">
        <f>IF('Données brutes'!C64&lt;&gt;"",IF('Données brutes'!C64+0&gt;=20,20,'Données brutes'!C64+0),"")</f>
        <v/>
      </c>
      <c r="C64" s="27" t="str">
        <f>IF('Données brutes'!D64&lt;&gt;"",IF('Données brutes'!D64+0&gt;=20,20,'Données brutes'!D64+0),"")</f>
        <v/>
      </c>
      <c r="D64" s="27" t="str">
        <f>IF('Données brutes'!E64&lt;&gt;"",IF('Données brutes'!E64+0&gt;=10,10,'Données brutes'!E64+0),"")</f>
        <v/>
      </c>
      <c r="E64" s="31" t="str">
        <f>IF('Données brutes'!F64&lt;&gt;"",IF('Données brutes'!F64+0&lt;=0.015,0.015,IF('Données brutes'!F64+0&gt;=0.5,0.5,'Données brutes'!F64+0)),"")</f>
        <v/>
      </c>
      <c r="F64" s="26" t="str">
        <f>IF('Données brutes'!G64&lt;&gt;"",IF('Données brutes'!G64+0&lt;=1,1,IF('Données brutes'!G64+0&gt;=80,80,'Données brutes'!G64+0)),"")</f>
        <v/>
      </c>
      <c r="H64" s="28" t="str">
        <f t="shared" si="4"/>
        <v/>
      </c>
      <c r="I64" s="28" t="str">
        <f t="shared" si="5"/>
        <v/>
      </c>
      <c r="J64" s="28" t="str">
        <f t="shared" si="6"/>
        <v/>
      </c>
      <c r="K64" s="28" t="str">
        <f t="shared" si="7"/>
        <v/>
      </c>
      <c r="L64" s="28" t="str">
        <f t="shared" si="8"/>
        <v/>
      </c>
      <c r="M64" s="28" t="str">
        <f t="shared" si="9"/>
        <v/>
      </c>
      <c r="O64" s="28" t="str">
        <f t="shared" si="10"/>
        <v/>
      </c>
      <c r="P64" s="28" t="str">
        <f t="shared" si="11"/>
        <v/>
      </c>
      <c r="Q64" s="28" t="str">
        <f t="shared" si="12"/>
        <v/>
      </c>
      <c r="R64" s="28" t="str">
        <f t="shared" si="13"/>
        <v/>
      </c>
      <c r="S64" s="28" t="str">
        <f t="shared" si="14"/>
        <v/>
      </c>
      <c r="T64" s="28" t="str">
        <f t="shared" si="15"/>
        <v/>
      </c>
      <c r="U64" s="29" t="str">
        <f>IF(COUNT(A64:F64)&gt;='Données brutes'!$I$2,MIN(O64:T64),"")</f>
        <v/>
      </c>
      <c r="V64" s="30" t="str">
        <f t="shared" si="16"/>
        <v/>
      </c>
    </row>
    <row r="65" spans="1:22" hidden="1" x14ac:dyDescent="0.2">
      <c r="A65" s="25" t="str">
        <f>IF('Données brutes'!B65&lt;&gt;"",IF('Données brutes'!B65+0&lt;=1,1,IF('Données brutes'!B65+0&gt;=6000,6000,'Données brutes'!B65+0)),"")</f>
        <v/>
      </c>
      <c r="B65" s="27" t="str">
        <f>IF('Données brutes'!C65&lt;&gt;"",IF('Données brutes'!C65+0&gt;=20,20,'Données brutes'!C65+0),"")</f>
        <v/>
      </c>
      <c r="C65" s="27" t="str">
        <f>IF('Données brutes'!D65&lt;&gt;"",IF('Données brutes'!D65+0&gt;=20,20,'Données brutes'!D65+0),"")</f>
        <v/>
      </c>
      <c r="D65" s="27" t="str">
        <f>IF('Données brutes'!E65&lt;&gt;"",IF('Données brutes'!E65+0&gt;=10,10,'Données brutes'!E65+0),"")</f>
        <v/>
      </c>
      <c r="E65" s="31" t="str">
        <f>IF('Données brutes'!F65&lt;&gt;"",IF('Données brutes'!F65+0&lt;=0.015,0.015,IF('Données brutes'!F65+0&gt;=0.5,0.5,'Données brutes'!F65+0)),"")</f>
        <v/>
      </c>
      <c r="F65" s="26" t="str">
        <f>IF('Données brutes'!G65&lt;&gt;"",IF('Données brutes'!G65+0&lt;=1,1,IF('Données brutes'!G65+0&gt;=80,80,'Données brutes'!G65+0)),"")</f>
        <v/>
      </c>
      <c r="H65" s="28" t="str">
        <f t="shared" si="4"/>
        <v/>
      </c>
      <c r="I65" s="28" t="str">
        <f t="shared" si="5"/>
        <v/>
      </c>
      <c r="J65" s="28" t="str">
        <f t="shared" si="6"/>
        <v/>
      </c>
      <c r="K65" s="28" t="str">
        <f t="shared" si="7"/>
        <v/>
      </c>
      <c r="L65" s="28" t="str">
        <f t="shared" si="8"/>
        <v/>
      </c>
      <c r="M65" s="28" t="str">
        <f t="shared" si="9"/>
        <v/>
      </c>
      <c r="O65" s="28" t="str">
        <f t="shared" si="10"/>
        <v/>
      </c>
      <c r="P65" s="28" t="str">
        <f t="shared" si="11"/>
        <v/>
      </c>
      <c r="Q65" s="28" t="str">
        <f t="shared" si="12"/>
        <v/>
      </c>
      <c r="R65" s="28" t="str">
        <f t="shared" si="13"/>
        <v/>
      </c>
      <c r="S65" s="28" t="str">
        <f t="shared" si="14"/>
        <v/>
      </c>
      <c r="T65" s="28" t="str">
        <f t="shared" si="15"/>
        <v/>
      </c>
      <c r="U65" s="29" t="str">
        <f>IF(COUNT(A65:F65)&gt;='Données brutes'!$I$2,MIN(O65:T65),"")</f>
        <v/>
      </c>
      <c r="V65" s="30" t="str">
        <f t="shared" si="16"/>
        <v/>
      </c>
    </row>
    <row r="66" spans="1:22" hidden="1" x14ac:dyDescent="0.2">
      <c r="A66" s="25" t="str">
        <f>IF('Données brutes'!B66&lt;&gt;"",IF('Données brutes'!B66+0&lt;=1,1,IF('Données brutes'!B66+0&gt;=6000,6000,'Données brutes'!B66+0)),"")</f>
        <v/>
      </c>
      <c r="B66" s="27" t="str">
        <f>IF('Données brutes'!C66&lt;&gt;"",IF('Données brutes'!C66+0&gt;=20,20,'Données brutes'!C66+0),"")</f>
        <v/>
      </c>
      <c r="C66" s="27" t="str">
        <f>IF('Données brutes'!D66&lt;&gt;"",IF('Données brutes'!D66+0&gt;=20,20,'Données brutes'!D66+0),"")</f>
        <v/>
      </c>
      <c r="D66" s="27" t="str">
        <f>IF('Données brutes'!E66&lt;&gt;"",IF('Données brutes'!E66+0&gt;=10,10,'Données brutes'!E66+0),"")</f>
        <v/>
      </c>
      <c r="E66" s="31" t="str">
        <f>IF('Données brutes'!F66&lt;&gt;"",IF('Données brutes'!F66+0&lt;=0.015,0.015,IF('Données brutes'!F66+0&gt;=0.5,0.5,'Données brutes'!F66+0)),"")</f>
        <v/>
      </c>
      <c r="F66" s="26" t="str">
        <f>IF('Données brutes'!G66&lt;&gt;"",IF('Données brutes'!G66+0&lt;=1,1,IF('Données brutes'!G66+0&gt;=80,80,'Données brutes'!G66+0)),"")</f>
        <v/>
      </c>
      <c r="H66" s="28" t="str">
        <f t="shared" si="4"/>
        <v/>
      </c>
      <c r="I66" s="28" t="str">
        <f t="shared" si="5"/>
        <v/>
      </c>
      <c r="J66" s="28" t="str">
        <f t="shared" si="6"/>
        <v/>
      </c>
      <c r="K66" s="28" t="str">
        <f t="shared" si="7"/>
        <v/>
      </c>
      <c r="L66" s="28" t="str">
        <f t="shared" si="8"/>
        <v/>
      </c>
      <c r="M66" s="28" t="str">
        <f t="shared" si="9"/>
        <v/>
      </c>
      <c r="O66" s="28" t="str">
        <f t="shared" si="10"/>
        <v/>
      </c>
      <c r="P66" s="28" t="str">
        <f t="shared" si="11"/>
        <v/>
      </c>
      <c r="Q66" s="28" t="str">
        <f t="shared" si="12"/>
        <v/>
      </c>
      <c r="R66" s="28" t="str">
        <f t="shared" si="13"/>
        <v/>
      </c>
      <c r="S66" s="28" t="str">
        <f t="shared" si="14"/>
        <v/>
      </c>
      <c r="T66" s="28" t="str">
        <f t="shared" si="15"/>
        <v/>
      </c>
      <c r="U66" s="29" t="str">
        <f>IF(COUNT(A66:F66)&gt;='Données brutes'!$I$2,MIN(O66:T66),"")</f>
        <v/>
      </c>
      <c r="V66" s="30" t="str">
        <f t="shared" si="16"/>
        <v/>
      </c>
    </row>
    <row r="67" spans="1:22" hidden="1" x14ac:dyDescent="0.2">
      <c r="A67" s="25" t="str">
        <f>IF('Données brutes'!B67&lt;&gt;"",IF('Données brutes'!B67+0&lt;=1,1,IF('Données brutes'!B67+0&gt;=6000,6000,'Données brutes'!B67+0)),"")</f>
        <v/>
      </c>
      <c r="B67" s="27" t="str">
        <f>IF('Données brutes'!C67&lt;&gt;"",IF('Données brutes'!C67+0&gt;=20,20,'Données brutes'!C67+0),"")</f>
        <v/>
      </c>
      <c r="C67" s="27" t="str">
        <f>IF('Données brutes'!D67&lt;&gt;"",IF('Données brutes'!D67+0&gt;=20,20,'Données brutes'!D67+0),"")</f>
        <v/>
      </c>
      <c r="D67" s="27" t="str">
        <f>IF('Données brutes'!E67&lt;&gt;"",IF('Données brutes'!E67+0&gt;=10,10,'Données brutes'!E67+0),"")</f>
        <v/>
      </c>
      <c r="E67" s="31" t="str">
        <f>IF('Données brutes'!F67&lt;&gt;"",IF('Données brutes'!F67+0&lt;=0.015,0.015,IF('Données brutes'!F67+0&gt;=0.5,0.5,'Données brutes'!F67+0)),"")</f>
        <v/>
      </c>
      <c r="F67" s="26" t="str">
        <f>IF('Données brutes'!G67&lt;&gt;"",IF('Données brutes'!G67+0&lt;=1,1,IF('Données brutes'!G67+0&gt;=80,80,'Données brutes'!G67+0)),"")</f>
        <v/>
      </c>
      <c r="H67" s="28" t="str">
        <f t="shared" si="4"/>
        <v/>
      </c>
      <c r="I67" s="28" t="str">
        <f t="shared" si="5"/>
        <v/>
      </c>
      <c r="J67" s="28" t="str">
        <f t="shared" si="6"/>
        <v/>
      </c>
      <c r="K67" s="28" t="str">
        <f t="shared" si="7"/>
        <v/>
      </c>
      <c r="L67" s="28" t="str">
        <f t="shared" si="8"/>
        <v/>
      </c>
      <c r="M67" s="28" t="str">
        <f t="shared" si="9"/>
        <v/>
      </c>
      <c r="O67" s="28" t="str">
        <f t="shared" si="10"/>
        <v/>
      </c>
      <c r="P67" s="28" t="str">
        <f t="shared" si="11"/>
        <v/>
      </c>
      <c r="Q67" s="28" t="str">
        <f t="shared" si="12"/>
        <v/>
      </c>
      <c r="R67" s="28" t="str">
        <f t="shared" si="13"/>
        <v/>
      </c>
      <c r="S67" s="28" t="str">
        <f t="shared" si="14"/>
        <v/>
      </c>
      <c r="T67" s="28" t="str">
        <f t="shared" si="15"/>
        <v/>
      </c>
      <c r="U67" s="29" t="str">
        <f>IF(COUNT(A67:F67)&gt;='Données brutes'!$I$2,MIN(O67:T67),"")</f>
        <v/>
      </c>
      <c r="V67" s="30" t="str">
        <f t="shared" si="16"/>
        <v/>
      </c>
    </row>
    <row r="68" spans="1:22" hidden="1" x14ac:dyDescent="0.2">
      <c r="A68" s="25" t="str">
        <f>IF('Données brutes'!B68&lt;&gt;"",IF('Données brutes'!B68+0&lt;=1,1,IF('Données brutes'!B68+0&gt;=6000,6000,'Données brutes'!B68+0)),"")</f>
        <v/>
      </c>
      <c r="B68" s="27" t="str">
        <f>IF('Données brutes'!C68&lt;&gt;"",IF('Données brutes'!C68+0&gt;=20,20,'Données brutes'!C68+0),"")</f>
        <v/>
      </c>
      <c r="C68" s="27" t="str">
        <f>IF('Données brutes'!D68&lt;&gt;"",IF('Données brutes'!D68+0&gt;=20,20,'Données brutes'!D68+0),"")</f>
        <v/>
      </c>
      <c r="D68" s="27" t="str">
        <f>IF('Données brutes'!E68&lt;&gt;"",IF('Données brutes'!E68+0&gt;=10,10,'Données brutes'!E68+0),"")</f>
        <v/>
      </c>
      <c r="E68" s="31" t="str">
        <f>IF('Données brutes'!F68&lt;&gt;"",IF('Données brutes'!F68+0&lt;=0.015,0.015,IF('Données brutes'!F68+0&gt;=0.5,0.5,'Données brutes'!F68+0)),"")</f>
        <v/>
      </c>
      <c r="F68" s="26" t="str">
        <f>IF('Données brutes'!G68&lt;&gt;"",IF('Données brutes'!G68+0&lt;=1,1,IF('Données brutes'!G68+0&gt;=80,80,'Données brutes'!G68+0)),"")</f>
        <v/>
      </c>
      <c r="H68" s="28" t="str">
        <f t="shared" ref="H68:H131" si="17">IF(A68&lt;&gt;"",100.000707+199.4112625*LOG(A68)-633.2498635*LOG(A68)^2+794.5776709*LOG(A68)^3-509.8647342*LOG(A68)^4+176.015402*LOG(A68)^5-31.1373636*LOG(A68)^6+2.2100002*LOG(A68)^7,"")</f>
        <v/>
      </c>
      <c r="I68" s="28" t="str">
        <f t="shared" ref="I68:I131" si="18">IF(B68&lt;&gt;"",-0.002196*B68^5+0.06806*B68^4-0.5825*B68^3+0.6908*B68^2-4.7533*B68+100.1516,"")</f>
        <v/>
      </c>
      <c r="J68" s="28" t="str">
        <f t="shared" ref="J68:J131" si="19">IF(C68&lt;&gt;"",100.9766652-100.1069915*C68+43.0165198*C68^2-9.2398993*C68^3+0.7928877*C68^4,"")</f>
        <v/>
      </c>
      <c r="K68" s="28" t="str">
        <f t="shared" ref="K68:K131" si="20">IF(D68&lt;&gt;"",100.211834-40.1159071*D68-11.1812228*D68^2+17.8562719*D68^3-7.2985492*D68^4+1.4940264*D68^5-0.1670551*D68^6+0.0097349*D68^7-0.0002315*D68^8,"")</f>
        <v/>
      </c>
      <c r="L68" s="28" t="str">
        <f t="shared" ref="L68:L131" si="21">IF(E68&lt;&gt;"",131.811-2470.73*E68+29919.88*E68^2-215866.395*E68^3+907127.101*E68^4-2179260.623*E68^5+2767313.71*E68^6-1436922.807*E68^7,"")</f>
        <v/>
      </c>
      <c r="M68" s="28" t="str">
        <f t="shared" ref="M68:M131" si="22">IF(F68&lt;&gt;"",IF(F68&gt;=0,100.0091735-8.2787124*LOG(F68)-7.4497699*LOG(F68)^2-18.0716277*LOG(F68)^3-0.7974349*LOG(F68)^4+3.1353762*LOG(F68)^5,""),"")</f>
        <v/>
      </c>
      <c r="O68" s="28" t="str">
        <f t="shared" ref="O68:O131" si="23">IF(H68&lt;&gt;"",IF(H68&gt;100,100,IF(H68&lt;0,0,H68)),"")</f>
        <v/>
      </c>
      <c r="P68" s="28" t="str">
        <f t="shared" ref="P68:P131" si="24">IF(I68&lt;&gt;"",IF(I68&gt;100,100,IF(I68&lt;0,0,I68)),"")</f>
        <v/>
      </c>
      <c r="Q68" s="28" t="str">
        <f t="shared" ref="Q68:Q131" si="25">IF(J68&lt;&gt;"",IF(J68&gt;100,100,IF(J68&lt;0,0,J68)),"")</f>
        <v/>
      </c>
      <c r="R68" s="28" t="str">
        <f t="shared" ref="R68:R131" si="26">IF(K68&lt;&gt;"",IF(K68&gt;100,100,IF(K68&lt;0,0,K68)),"")</f>
        <v/>
      </c>
      <c r="S68" s="28" t="str">
        <f t="shared" ref="S68:S131" si="27">IF(L68&lt;&gt;"",IF(L68&gt;100,100,IF(L68&lt;0,0,L68)),"")</f>
        <v/>
      </c>
      <c r="T68" s="28" t="str">
        <f t="shared" ref="T68:T131" si="28">IF(M68&lt;&gt;"",IF(M68&gt;100,100,IF(M68&lt;0,0,M68)),"")</f>
        <v/>
      </c>
      <c r="U68" s="29" t="str">
        <f>IF(COUNT(A68:F68)&gt;='Données brutes'!$I$2,MIN(O68:T68),"")</f>
        <v/>
      </c>
      <c r="V68" s="30" t="str">
        <f t="shared" ref="V68:V131" si="29">IF(U68&lt;&gt;"",CHOOSE(MATCH(MIN(O68:T68),O68:T68,0),"CF","CHLA-A","NH3","NOX","PTOT","MES"),"")</f>
        <v/>
      </c>
    </row>
    <row r="69" spans="1:22" hidden="1" x14ac:dyDescent="0.2">
      <c r="A69" s="25" t="str">
        <f>IF('Données brutes'!B69&lt;&gt;"",IF('Données brutes'!B69+0&lt;=1,1,IF('Données brutes'!B69+0&gt;=6000,6000,'Données brutes'!B69+0)),"")</f>
        <v/>
      </c>
      <c r="B69" s="27" t="str">
        <f>IF('Données brutes'!C69&lt;&gt;"",IF('Données brutes'!C69+0&gt;=20,20,'Données brutes'!C69+0),"")</f>
        <v/>
      </c>
      <c r="C69" s="27" t="str">
        <f>IF('Données brutes'!D69&lt;&gt;"",IF('Données brutes'!D69+0&gt;=20,20,'Données brutes'!D69+0),"")</f>
        <v/>
      </c>
      <c r="D69" s="27" t="str">
        <f>IF('Données brutes'!E69&lt;&gt;"",IF('Données brutes'!E69+0&gt;=10,10,'Données brutes'!E69+0),"")</f>
        <v/>
      </c>
      <c r="E69" s="31" t="str">
        <f>IF('Données brutes'!F69&lt;&gt;"",IF('Données brutes'!F69+0&lt;=0.015,0.015,IF('Données brutes'!F69+0&gt;=0.5,0.5,'Données brutes'!F69+0)),"")</f>
        <v/>
      </c>
      <c r="F69" s="26" t="str">
        <f>IF('Données brutes'!G69&lt;&gt;"",IF('Données brutes'!G69+0&lt;=1,1,IF('Données brutes'!G69+0&gt;=80,80,'Données brutes'!G69+0)),"")</f>
        <v/>
      </c>
      <c r="H69" s="28" t="str">
        <f t="shared" si="17"/>
        <v/>
      </c>
      <c r="I69" s="28" t="str">
        <f t="shared" si="18"/>
        <v/>
      </c>
      <c r="J69" s="28" t="str">
        <f t="shared" si="19"/>
        <v/>
      </c>
      <c r="K69" s="28" t="str">
        <f t="shared" si="20"/>
        <v/>
      </c>
      <c r="L69" s="28" t="str">
        <f t="shared" si="21"/>
        <v/>
      </c>
      <c r="M69" s="28" t="str">
        <f t="shared" si="22"/>
        <v/>
      </c>
      <c r="O69" s="28" t="str">
        <f t="shared" si="23"/>
        <v/>
      </c>
      <c r="P69" s="28" t="str">
        <f t="shared" si="24"/>
        <v/>
      </c>
      <c r="Q69" s="28" t="str">
        <f t="shared" si="25"/>
        <v/>
      </c>
      <c r="R69" s="28" t="str">
        <f t="shared" si="26"/>
        <v/>
      </c>
      <c r="S69" s="28" t="str">
        <f t="shared" si="27"/>
        <v/>
      </c>
      <c r="T69" s="28" t="str">
        <f t="shared" si="28"/>
        <v/>
      </c>
      <c r="U69" s="29" t="str">
        <f>IF(COUNT(A69:F69)&gt;='Données brutes'!$I$2,MIN(O69:T69),"")</f>
        <v/>
      </c>
      <c r="V69" s="30" t="str">
        <f t="shared" si="29"/>
        <v/>
      </c>
    </row>
    <row r="70" spans="1:22" hidden="1" x14ac:dyDescent="0.2">
      <c r="A70" s="25" t="str">
        <f>IF('Données brutes'!B70&lt;&gt;"",IF('Données brutes'!B70+0&lt;=1,1,IF('Données brutes'!B70+0&gt;=6000,6000,'Données brutes'!B70+0)),"")</f>
        <v/>
      </c>
      <c r="B70" s="27" t="str">
        <f>IF('Données brutes'!C70&lt;&gt;"",IF('Données brutes'!C70+0&gt;=20,20,'Données brutes'!C70+0),"")</f>
        <v/>
      </c>
      <c r="C70" s="27" t="str">
        <f>IF('Données brutes'!D70&lt;&gt;"",IF('Données brutes'!D70+0&gt;=20,20,'Données brutes'!D70+0),"")</f>
        <v/>
      </c>
      <c r="D70" s="27" t="str">
        <f>IF('Données brutes'!E70&lt;&gt;"",IF('Données brutes'!E70+0&gt;=10,10,'Données brutes'!E70+0),"")</f>
        <v/>
      </c>
      <c r="E70" s="31" t="str">
        <f>IF('Données brutes'!F70&lt;&gt;"",IF('Données brutes'!F70+0&lt;=0.015,0.015,IF('Données brutes'!F70+0&gt;=0.5,0.5,'Données brutes'!F70+0)),"")</f>
        <v/>
      </c>
      <c r="F70" s="26" t="str">
        <f>IF('Données brutes'!G70&lt;&gt;"",IF('Données brutes'!G70+0&lt;=1,1,IF('Données brutes'!G70+0&gt;=80,80,'Données brutes'!G70+0)),"")</f>
        <v/>
      </c>
      <c r="H70" s="28" t="str">
        <f t="shared" si="17"/>
        <v/>
      </c>
      <c r="I70" s="28" t="str">
        <f t="shared" si="18"/>
        <v/>
      </c>
      <c r="J70" s="28" t="str">
        <f t="shared" si="19"/>
        <v/>
      </c>
      <c r="K70" s="28" t="str">
        <f t="shared" si="20"/>
        <v/>
      </c>
      <c r="L70" s="28" t="str">
        <f t="shared" si="21"/>
        <v/>
      </c>
      <c r="M70" s="28" t="str">
        <f t="shared" si="22"/>
        <v/>
      </c>
      <c r="O70" s="28" t="str">
        <f t="shared" si="23"/>
        <v/>
      </c>
      <c r="P70" s="28" t="str">
        <f t="shared" si="24"/>
        <v/>
      </c>
      <c r="Q70" s="28" t="str">
        <f t="shared" si="25"/>
        <v/>
      </c>
      <c r="R70" s="28" t="str">
        <f t="shared" si="26"/>
        <v/>
      </c>
      <c r="S70" s="28" t="str">
        <f t="shared" si="27"/>
        <v/>
      </c>
      <c r="T70" s="28" t="str">
        <f t="shared" si="28"/>
        <v/>
      </c>
      <c r="U70" s="29" t="str">
        <f>IF(COUNT(A70:F70)&gt;='Données brutes'!$I$2,MIN(O70:T70),"")</f>
        <v/>
      </c>
      <c r="V70" s="30" t="str">
        <f t="shared" si="29"/>
        <v/>
      </c>
    </row>
    <row r="71" spans="1:22" hidden="1" x14ac:dyDescent="0.2">
      <c r="A71" s="25" t="str">
        <f>IF('Données brutes'!B71&lt;&gt;"",IF('Données brutes'!B71+0&lt;=1,1,IF('Données brutes'!B71+0&gt;=6000,6000,'Données brutes'!B71+0)),"")</f>
        <v/>
      </c>
      <c r="B71" s="27" t="str">
        <f>IF('Données brutes'!C71&lt;&gt;"",IF('Données brutes'!C71+0&gt;=20,20,'Données brutes'!C71+0),"")</f>
        <v/>
      </c>
      <c r="C71" s="27" t="str">
        <f>IF('Données brutes'!D71&lt;&gt;"",IF('Données brutes'!D71+0&gt;=20,20,'Données brutes'!D71+0),"")</f>
        <v/>
      </c>
      <c r="D71" s="27" t="str">
        <f>IF('Données brutes'!E71&lt;&gt;"",IF('Données brutes'!E71+0&gt;=10,10,'Données brutes'!E71+0),"")</f>
        <v/>
      </c>
      <c r="E71" s="31" t="str">
        <f>IF('Données brutes'!F71&lt;&gt;"",IF('Données brutes'!F71+0&lt;=0.015,0.015,IF('Données brutes'!F71+0&gt;=0.5,0.5,'Données brutes'!F71+0)),"")</f>
        <v/>
      </c>
      <c r="F71" s="26" t="str">
        <f>IF('Données brutes'!G71&lt;&gt;"",IF('Données brutes'!G71+0&lt;=1,1,IF('Données brutes'!G71+0&gt;=80,80,'Données brutes'!G71+0)),"")</f>
        <v/>
      </c>
      <c r="H71" s="28" t="str">
        <f t="shared" si="17"/>
        <v/>
      </c>
      <c r="I71" s="28" t="str">
        <f t="shared" si="18"/>
        <v/>
      </c>
      <c r="J71" s="28" t="str">
        <f t="shared" si="19"/>
        <v/>
      </c>
      <c r="K71" s="28" t="str">
        <f t="shared" si="20"/>
        <v/>
      </c>
      <c r="L71" s="28" t="str">
        <f t="shared" si="21"/>
        <v/>
      </c>
      <c r="M71" s="28" t="str">
        <f t="shared" si="22"/>
        <v/>
      </c>
      <c r="O71" s="28" t="str">
        <f t="shared" si="23"/>
        <v/>
      </c>
      <c r="P71" s="28" t="str">
        <f t="shared" si="24"/>
        <v/>
      </c>
      <c r="Q71" s="28" t="str">
        <f t="shared" si="25"/>
        <v/>
      </c>
      <c r="R71" s="28" t="str">
        <f t="shared" si="26"/>
        <v/>
      </c>
      <c r="S71" s="28" t="str">
        <f t="shared" si="27"/>
        <v/>
      </c>
      <c r="T71" s="28" t="str">
        <f t="shared" si="28"/>
        <v/>
      </c>
      <c r="U71" s="29" t="str">
        <f>IF(COUNT(A71:F71)&gt;='Données brutes'!$I$2,MIN(O71:T71),"")</f>
        <v/>
      </c>
      <c r="V71" s="30" t="str">
        <f t="shared" si="29"/>
        <v/>
      </c>
    </row>
    <row r="72" spans="1:22" hidden="1" x14ac:dyDescent="0.2">
      <c r="A72" s="25" t="str">
        <f>IF('Données brutes'!B72&lt;&gt;"",IF('Données brutes'!B72+0&lt;=1,1,IF('Données brutes'!B72+0&gt;=6000,6000,'Données brutes'!B72+0)),"")</f>
        <v/>
      </c>
      <c r="B72" s="27" t="str">
        <f>IF('Données brutes'!C72&lt;&gt;"",IF('Données brutes'!C72+0&gt;=20,20,'Données brutes'!C72+0),"")</f>
        <v/>
      </c>
      <c r="C72" s="27" t="str">
        <f>IF('Données brutes'!D72&lt;&gt;"",IF('Données brutes'!D72+0&gt;=20,20,'Données brutes'!D72+0),"")</f>
        <v/>
      </c>
      <c r="D72" s="27" t="str">
        <f>IF('Données brutes'!E72&lt;&gt;"",IF('Données brutes'!E72+0&gt;=10,10,'Données brutes'!E72+0),"")</f>
        <v/>
      </c>
      <c r="E72" s="31" t="str">
        <f>IF('Données brutes'!F72&lt;&gt;"",IF('Données brutes'!F72+0&lt;=0.015,0.015,IF('Données brutes'!F72+0&gt;=0.5,0.5,'Données brutes'!F72+0)),"")</f>
        <v/>
      </c>
      <c r="F72" s="26" t="str">
        <f>IF('Données brutes'!G72&lt;&gt;"",IF('Données brutes'!G72+0&lt;=1,1,IF('Données brutes'!G72+0&gt;=80,80,'Données brutes'!G72+0)),"")</f>
        <v/>
      </c>
      <c r="H72" s="28" t="str">
        <f t="shared" si="17"/>
        <v/>
      </c>
      <c r="I72" s="28" t="str">
        <f t="shared" si="18"/>
        <v/>
      </c>
      <c r="J72" s="28" t="str">
        <f t="shared" si="19"/>
        <v/>
      </c>
      <c r="K72" s="28" t="str">
        <f t="shared" si="20"/>
        <v/>
      </c>
      <c r="L72" s="28" t="str">
        <f t="shared" si="21"/>
        <v/>
      </c>
      <c r="M72" s="28" t="str">
        <f t="shared" si="22"/>
        <v/>
      </c>
      <c r="O72" s="28" t="str">
        <f t="shared" si="23"/>
        <v/>
      </c>
      <c r="P72" s="28" t="str">
        <f t="shared" si="24"/>
        <v/>
      </c>
      <c r="Q72" s="28" t="str">
        <f t="shared" si="25"/>
        <v/>
      </c>
      <c r="R72" s="28" t="str">
        <f t="shared" si="26"/>
        <v/>
      </c>
      <c r="S72" s="28" t="str">
        <f t="shared" si="27"/>
        <v/>
      </c>
      <c r="T72" s="28" t="str">
        <f t="shared" si="28"/>
        <v/>
      </c>
      <c r="U72" s="29" t="str">
        <f>IF(COUNT(A72:F72)&gt;='Données brutes'!$I$2,MIN(O72:T72),"")</f>
        <v/>
      </c>
      <c r="V72" s="30" t="str">
        <f t="shared" si="29"/>
        <v/>
      </c>
    </row>
    <row r="73" spans="1:22" hidden="1" x14ac:dyDescent="0.2">
      <c r="A73" s="25" t="str">
        <f>IF('Données brutes'!B73&lt;&gt;"",IF('Données brutes'!B73+0&lt;=1,1,IF('Données brutes'!B73+0&gt;=6000,6000,'Données brutes'!B73+0)),"")</f>
        <v/>
      </c>
      <c r="B73" s="27" t="str">
        <f>IF('Données brutes'!C73&lt;&gt;"",IF('Données brutes'!C73+0&gt;=20,20,'Données brutes'!C73+0),"")</f>
        <v/>
      </c>
      <c r="C73" s="27" t="str">
        <f>IF('Données brutes'!D73&lt;&gt;"",IF('Données brutes'!D73+0&gt;=20,20,'Données brutes'!D73+0),"")</f>
        <v/>
      </c>
      <c r="D73" s="27" t="str">
        <f>IF('Données brutes'!E73&lt;&gt;"",IF('Données brutes'!E73+0&gt;=10,10,'Données brutes'!E73+0),"")</f>
        <v/>
      </c>
      <c r="E73" s="31" t="str">
        <f>IF('Données brutes'!F73&lt;&gt;"",IF('Données brutes'!F73+0&lt;=0.015,0.015,IF('Données brutes'!F73+0&gt;=0.5,0.5,'Données brutes'!F73+0)),"")</f>
        <v/>
      </c>
      <c r="F73" s="26" t="str">
        <f>IF('Données brutes'!G73&lt;&gt;"",IF('Données brutes'!G73+0&lt;=1,1,IF('Données brutes'!G73+0&gt;=80,80,'Données brutes'!G73+0)),"")</f>
        <v/>
      </c>
      <c r="H73" s="28" t="str">
        <f t="shared" si="17"/>
        <v/>
      </c>
      <c r="I73" s="28" t="str">
        <f t="shared" si="18"/>
        <v/>
      </c>
      <c r="J73" s="28" t="str">
        <f t="shared" si="19"/>
        <v/>
      </c>
      <c r="K73" s="28" t="str">
        <f t="shared" si="20"/>
        <v/>
      </c>
      <c r="L73" s="28" t="str">
        <f t="shared" si="21"/>
        <v/>
      </c>
      <c r="M73" s="28" t="str">
        <f t="shared" si="22"/>
        <v/>
      </c>
      <c r="O73" s="28" t="str">
        <f t="shared" si="23"/>
        <v/>
      </c>
      <c r="P73" s="28" t="str">
        <f t="shared" si="24"/>
        <v/>
      </c>
      <c r="Q73" s="28" t="str">
        <f t="shared" si="25"/>
        <v/>
      </c>
      <c r="R73" s="28" t="str">
        <f t="shared" si="26"/>
        <v/>
      </c>
      <c r="S73" s="28" t="str">
        <f t="shared" si="27"/>
        <v/>
      </c>
      <c r="T73" s="28" t="str">
        <f t="shared" si="28"/>
        <v/>
      </c>
      <c r="U73" s="29" t="str">
        <f>IF(COUNT(A73:F73)&gt;='Données brutes'!$I$2,MIN(O73:T73),"")</f>
        <v/>
      </c>
      <c r="V73" s="30" t="str">
        <f t="shared" si="29"/>
        <v/>
      </c>
    </row>
    <row r="74" spans="1:22" hidden="1" x14ac:dyDescent="0.2">
      <c r="A74" s="25" t="str">
        <f>IF('Données brutes'!B74&lt;&gt;"",IF('Données brutes'!B74+0&lt;=1,1,IF('Données brutes'!B74+0&gt;=6000,6000,'Données brutes'!B74+0)),"")</f>
        <v/>
      </c>
      <c r="B74" s="27" t="str">
        <f>IF('Données brutes'!C74&lt;&gt;"",IF('Données brutes'!C74+0&gt;=20,20,'Données brutes'!C74+0),"")</f>
        <v/>
      </c>
      <c r="C74" s="27" t="str">
        <f>IF('Données brutes'!D74&lt;&gt;"",IF('Données brutes'!D74+0&gt;=20,20,'Données brutes'!D74+0),"")</f>
        <v/>
      </c>
      <c r="D74" s="27" t="str">
        <f>IF('Données brutes'!E74&lt;&gt;"",IF('Données brutes'!E74+0&gt;=10,10,'Données brutes'!E74+0),"")</f>
        <v/>
      </c>
      <c r="E74" s="31" t="str">
        <f>IF('Données brutes'!F74&lt;&gt;"",IF('Données brutes'!F74+0&lt;=0.015,0.015,IF('Données brutes'!F74+0&gt;=0.5,0.5,'Données brutes'!F74+0)),"")</f>
        <v/>
      </c>
      <c r="F74" s="26" t="str">
        <f>IF('Données brutes'!G74&lt;&gt;"",IF('Données brutes'!G74+0&lt;=1,1,IF('Données brutes'!G74+0&gt;=80,80,'Données brutes'!G74+0)),"")</f>
        <v/>
      </c>
      <c r="H74" s="28" t="str">
        <f t="shared" si="17"/>
        <v/>
      </c>
      <c r="I74" s="28" t="str">
        <f t="shared" si="18"/>
        <v/>
      </c>
      <c r="J74" s="28" t="str">
        <f t="shared" si="19"/>
        <v/>
      </c>
      <c r="K74" s="28" t="str">
        <f t="shared" si="20"/>
        <v/>
      </c>
      <c r="L74" s="28" t="str">
        <f t="shared" si="21"/>
        <v/>
      </c>
      <c r="M74" s="28" t="str">
        <f t="shared" si="22"/>
        <v/>
      </c>
      <c r="O74" s="28" t="str">
        <f t="shared" si="23"/>
        <v/>
      </c>
      <c r="P74" s="28" t="str">
        <f t="shared" si="24"/>
        <v/>
      </c>
      <c r="Q74" s="28" t="str">
        <f t="shared" si="25"/>
        <v/>
      </c>
      <c r="R74" s="28" t="str">
        <f t="shared" si="26"/>
        <v/>
      </c>
      <c r="S74" s="28" t="str">
        <f t="shared" si="27"/>
        <v/>
      </c>
      <c r="T74" s="28" t="str">
        <f t="shared" si="28"/>
        <v/>
      </c>
      <c r="U74" s="29" t="str">
        <f>IF(COUNT(A74:F74)&gt;='Données brutes'!$I$2,MIN(O74:T74),"")</f>
        <v/>
      </c>
      <c r="V74" s="30" t="str">
        <f t="shared" si="29"/>
        <v/>
      </c>
    </row>
    <row r="75" spans="1:22" hidden="1" x14ac:dyDescent="0.2">
      <c r="A75" s="25" t="str">
        <f>IF('Données brutes'!B75&lt;&gt;"",IF('Données brutes'!B75+0&lt;=1,1,IF('Données brutes'!B75+0&gt;=6000,6000,'Données brutes'!B75+0)),"")</f>
        <v/>
      </c>
      <c r="B75" s="27" t="str">
        <f>IF('Données brutes'!C75&lt;&gt;"",IF('Données brutes'!C75+0&gt;=20,20,'Données brutes'!C75+0),"")</f>
        <v/>
      </c>
      <c r="C75" s="27" t="str">
        <f>IF('Données brutes'!D75&lt;&gt;"",IF('Données brutes'!D75+0&gt;=20,20,'Données brutes'!D75+0),"")</f>
        <v/>
      </c>
      <c r="D75" s="27" t="str">
        <f>IF('Données brutes'!E75&lt;&gt;"",IF('Données brutes'!E75+0&gt;=10,10,'Données brutes'!E75+0),"")</f>
        <v/>
      </c>
      <c r="E75" s="31" t="str">
        <f>IF('Données brutes'!F75&lt;&gt;"",IF('Données brutes'!F75+0&lt;=0.015,0.015,IF('Données brutes'!F75+0&gt;=0.5,0.5,'Données brutes'!F75+0)),"")</f>
        <v/>
      </c>
      <c r="F75" s="26" t="str">
        <f>IF('Données brutes'!G75&lt;&gt;"",IF('Données brutes'!G75+0&lt;=1,1,IF('Données brutes'!G75+0&gt;=80,80,'Données brutes'!G75+0)),"")</f>
        <v/>
      </c>
      <c r="H75" s="28" t="str">
        <f t="shared" si="17"/>
        <v/>
      </c>
      <c r="I75" s="28" t="str">
        <f t="shared" si="18"/>
        <v/>
      </c>
      <c r="J75" s="28" t="str">
        <f t="shared" si="19"/>
        <v/>
      </c>
      <c r="K75" s="28" t="str">
        <f t="shared" si="20"/>
        <v/>
      </c>
      <c r="L75" s="28" t="str">
        <f t="shared" si="21"/>
        <v/>
      </c>
      <c r="M75" s="28" t="str">
        <f t="shared" si="22"/>
        <v/>
      </c>
      <c r="O75" s="28" t="str">
        <f t="shared" si="23"/>
        <v/>
      </c>
      <c r="P75" s="28" t="str">
        <f t="shared" si="24"/>
        <v/>
      </c>
      <c r="Q75" s="28" t="str">
        <f t="shared" si="25"/>
        <v/>
      </c>
      <c r="R75" s="28" t="str">
        <f t="shared" si="26"/>
        <v/>
      </c>
      <c r="S75" s="28" t="str">
        <f t="shared" si="27"/>
        <v/>
      </c>
      <c r="T75" s="28" t="str">
        <f t="shared" si="28"/>
        <v/>
      </c>
      <c r="U75" s="29" t="str">
        <f>IF(COUNT(A75:F75)&gt;='Données brutes'!$I$2,MIN(O75:T75),"")</f>
        <v/>
      </c>
      <c r="V75" s="30" t="str">
        <f t="shared" si="29"/>
        <v/>
      </c>
    </row>
    <row r="76" spans="1:22" hidden="1" x14ac:dyDescent="0.2">
      <c r="A76" s="25" t="str">
        <f>IF('Données brutes'!B76&lt;&gt;"",IF('Données brutes'!B76+0&lt;=1,1,IF('Données brutes'!B76+0&gt;=6000,6000,'Données brutes'!B76+0)),"")</f>
        <v/>
      </c>
      <c r="B76" s="27" t="str">
        <f>IF('Données brutes'!C76&lt;&gt;"",IF('Données brutes'!C76+0&gt;=20,20,'Données brutes'!C76+0),"")</f>
        <v/>
      </c>
      <c r="C76" s="27" t="str">
        <f>IF('Données brutes'!D76&lt;&gt;"",IF('Données brutes'!D76+0&gt;=20,20,'Données brutes'!D76+0),"")</f>
        <v/>
      </c>
      <c r="D76" s="27" t="str">
        <f>IF('Données brutes'!E76&lt;&gt;"",IF('Données brutes'!E76+0&gt;=10,10,'Données brutes'!E76+0),"")</f>
        <v/>
      </c>
      <c r="E76" s="31" t="str">
        <f>IF('Données brutes'!F76&lt;&gt;"",IF('Données brutes'!F76+0&lt;=0.015,0.015,IF('Données brutes'!F76+0&gt;=0.5,0.5,'Données brutes'!F76+0)),"")</f>
        <v/>
      </c>
      <c r="F76" s="26" t="str">
        <f>IF('Données brutes'!G76&lt;&gt;"",IF('Données brutes'!G76+0&lt;=1,1,IF('Données brutes'!G76+0&gt;=80,80,'Données brutes'!G76+0)),"")</f>
        <v/>
      </c>
      <c r="H76" s="28" t="str">
        <f t="shared" si="17"/>
        <v/>
      </c>
      <c r="I76" s="28" t="str">
        <f t="shared" si="18"/>
        <v/>
      </c>
      <c r="J76" s="28" t="str">
        <f t="shared" si="19"/>
        <v/>
      </c>
      <c r="K76" s="28" t="str">
        <f t="shared" si="20"/>
        <v/>
      </c>
      <c r="L76" s="28" t="str">
        <f t="shared" si="21"/>
        <v/>
      </c>
      <c r="M76" s="28" t="str">
        <f t="shared" si="22"/>
        <v/>
      </c>
      <c r="O76" s="28" t="str">
        <f t="shared" si="23"/>
        <v/>
      </c>
      <c r="P76" s="28" t="str">
        <f t="shared" si="24"/>
        <v/>
      </c>
      <c r="Q76" s="28" t="str">
        <f t="shared" si="25"/>
        <v/>
      </c>
      <c r="R76" s="28" t="str">
        <f t="shared" si="26"/>
        <v/>
      </c>
      <c r="S76" s="28" t="str">
        <f t="shared" si="27"/>
        <v/>
      </c>
      <c r="T76" s="28" t="str">
        <f t="shared" si="28"/>
        <v/>
      </c>
      <c r="U76" s="29" t="str">
        <f>IF(COUNT(A76:F76)&gt;='Données brutes'!$I$2,MIN(O76:T76),"")</f>
        <v/>
      </c>
      <c r="V76" s="30" t="str">
        <f t="shared" si="29"/>
        <v/>
      </c>
    </row>
    <row r="77" spans="1:22" hidden="1" x14ac:dyDescent="0.2">
      <c r="A77" s="25" t="str">
        <f>IF('Données brutes'!B77&lt;&gt;"",IF('Données brutes'!B77+0&lt;=1,1,IF('Données brutes'!B77+0&gt;=6000,6000,'Données brutes'!B77+0)),"")</f>
        <v/>
      </c>
      <c r="B77" s="27" t="str">
        <f>IF('Données brutes'!C77&lt;&gt;"",IF('Données brutes'!C77+0&gt;=20,20,'Données brutes'!C77+0),"")</f>
        <v/>
      </c>
      <c r="C77" s="27" t="str">
        <f>IF('Données brutes'!D77&lt;&gt;"",IF('Données brutes'!D77+0&gt;=20,20,'Données brutes'!D77+0),"")</f>
        <v/>
      </c>
      <c r="D77" s="27" t="str">
        <f>IF('Données brutes'!E77&lt;&gt;"",IF('Données brutes'!E77+0&gt;=10,10,'Données brutes'!E77+0),"")</f>
        <v/>
      </c>
      <c r="E77" s="31" t="str">
        <f>IF('Données brutes'!F77&lt;&gt;"",IF('Données brutes'!F77+0&lt;=0.015,0.015,IF('Données brutes'!F77+0&gt;=0.5,0.5,'Données brutes'!F77+0)),"")</f>
        <v/>
      </c>
      <c r="F77" s="26" t="str">
        <f>IF('Données brutes'!G77&lt;&gt;"",IF('Données brutes'!G77+0&lt;=1,1,IF('Données brutes'!G77+0&gt;=80,80,'Données brutes'!G77+0)),"")</f>
        <v/>
      </c>
      <c r="H77" s="28" t="str">
        <f t="shared" si="17"/>
        <v/>
      </c>
      <c r="I77" s="28" t="str">
        <f t="shared" si="18"/>
        <v/>
      </c>
      <c r="J77" s="28" t="str">
        <f t="shared" si="19"/>
        <v/>
      </c>
      <c r="K77" s="28" t="str">
        <f t="shared" si="20"/>
        <v/>
      </c>
      <c r="L77" s="28" t="str">
        <f t="shared" si="21"/>
        <v/>
      </c>
      <c r="M77" s="28" t="str">
        <f t="shared" si="22"/>
        <v/>
      </c>
      <c r="O77" s="28" t="str">
        <f t="shared" si="23"/>
        <v/>
      </c>
      <c r="P77" s="28" t="str">
        <f t="shared" si="24"/>
        <v/>
      </c>
      <c r="Q77" s="28" t="str">
        <f t="shared" si="25"/>
        <v/>
      </c>
      <c r="R77" s="28" t="str">
        <f t="shared" si="26"/>
        <v/>
      </c>
      <c r="S77" s="28" t="str">
        <f t="shared" si="27"/>
        <v/>
      </c>
      <c r="T77" s="28" t="str">
        <f t="shared" si="28"/>
        <v/>
      </c>
      <c r="U77" s="29" t="str">
        <f>IF(COUNT(A77:F77)&gt;='Données brutes'!$I$2,MIN(O77:T77),"")</f>
        <v/>
      </c>
      <c r="V77" s="30" t="str">
        <f t="shared" si="29"/>
        <v/>
      </c>
    </row>
    <row r="78" spans="1:22" hidden="1" x14ac:dyDescent="0.2">
      <c r="A78" s="25" t="str">
        <f>IF('Données brutes'!B78&lt;&gt;"",IF('Données brutes'!B78+0&lt;=1,1,IF('Données brutes'!B78+0&gt;=6000,6000,'Données brutes'!B78+0)),"")</f>
        <v/>
      </c>
      <c r="B78" s="27" t="str">
        <f>IF('Données brutes'!C78&lt;&gt;"",IF('Données brutes'!C78+0&gt;=20,20,'Données brutes'!C78+0),"")</f>
        <v/>
      </c>
      <c r="C78" s="27" t="str">
        <f>IF('Données brutes'!D78&lt;&gt;"",IF('Données brutes'!D78+0&gt;=20,20,'Données brutes'!D78+0),"")</f>
        <v/>
      </c>
      <c r="D78" s="27" t="str">
        <f>IF('Données brutes'!E78&lt;&gt;"",IF('Données brutes'!E78+0&gt;=10,10,'Données brutes'!E78+0),"")</f>
        <v/>
      </c>
      <c r="E78" s="31" t="str">
        <f>IF('Données brutes'!F78&lt;&gt;"",IF('Données brutes'!F78+0&lt;=0.015,0.015,IF('Données brutes'!F78+0&gt;=0.5,0.5,'Données brutes'!F78+0)),"")</f>
        <v/>
      </c>
      <c r="F78" s="26" t="str">
        <f>IF('Données brutes'!G78&lt;&gt;"",IF('Données brutes'!G78+0&lt;=1,1,IF('Données brutes'!G78+0&gt;=80,80,'Données brutes'!G78+0)),"")</f>
        <v/>
      </c>
      <c r="H78" s="28" t="str">
        <f t="shared" si="17"/>
        <v/>
      </c>
      <c r="I78" s="28" t="str">
        <f t="shared" si="18"/>
        <v/>
      </c>
      <c r="J78" s="28" t="str">
        <f t="shared" si="19"/>
        <v/>
      </c>
      <c r="K78" s="28" t="str">
        <f t="shared" si="20"/>
        <v/>
      </c>
      <c r="L78" s="28" t="str">
        <f t="shared" si="21"/>
        <v/>
      </c>
      <c r="M78" s="28" t="str">
        <f t="shared" si="22"/>
        <v/>
      </c>
      <c r="O78" s="28" t="str">
        <f t="shared" si="23"/>
        <v/>
      </c>
      <c r="P78" s="28" t="str">
        <f t="shared" si="24"/>
        <v/>
      </c>
      <c r="Q78" s="28" t="str">
        <f t="shared" si="25"/>
        <v/>
      </c>
      <c r="R78" s="28" t="str">
        <f t="shared" si="26"/>
        <v/>
      </c>
      <c r="S78" s="28" t="str">
        <f t="shared" si="27"/>
        <v/>
      </c>
      <c r="T78" s="28" t="str">
        <f t="shared" si="28"/>
        <v/>
      </c>
      <c r="U78" s="29" t="str">
        <f>IF(COUNT(A78:F78)&gt;='Données brutes'!$I$2,MIN(O78:T78),"")</f>
        <v/>
      </c>
      <c r="V78" s="30" t="str">
        <f t="shared" si="29"/>
        <v/>
      </c>
    </row>
    <row r="79" spans="1:22" hidden="1" x14ac:dyDescent="0.2">
      <c r="A79" s="25" t="str">
        <f>IF('Données brutes'!B79&lt;&gt;"",IF('Données brutes'!B79+0&lt;=1,1,IF('Données brutes'!B79+0&gt;=6000,6000,'Données brutes'!B79+0)),"")</f>
        <v/>
      </c>
      <c r="B79" s="27" t="str">
        <f>IF('Données brutes'!C79&lt;&gt;"",IF('Données brutes'!C79+0&gt;=20,20,'Données brutes'!C79+0),"")</f>
        <v/>
      </c>
      <c r="C79" s="27" t="str">
        <f>IF('Données brutes'!D79&lt;&gt;"",IF('Données brutes'!D79+0&gt;=20,20,'Données brutes'!D79+0),"")</f>
        <v/>
      </c>
      <c r="D79" s="27" t="str">
        <f>IF('Données brutes'!E79&lt;&gt;"",IF('Données brutes'!E79+0&gt;=10,10,'Données brutes'!E79+0),"")</f>
        <v/>
      </c>
      <c r="E79" s="31" t="str">
        <f>IF('Données brutes'!F79&lt;&gt;"",IF('Données brutes'!F79+0&lt;=0.015,0.015,IF('Données brutes'!F79+0&gt;=0.5,0.5,'Données brutes'!F79+0)),"")</f>
        <v/>
      </c>
      <c r="F79" s="26" t="str">
        <f>IF('Données brutes'!G79&lt;&gt;"",IF('Données brutes'!G79+0&lt;=1,1,IF('Données brutes'!G79+0&gt;=80,80,'Données brutes'!G79+0)),"")</f>
        <v/>
      </c>
      <c r="H79" s="28" t="str">
        <f t="shared" si="17"/>
        <v/>
      </c>
      <c r="I79" s="28" t="str">
        <f t="shared" si="18"/>
        <v/>
      </c>
      <c r="J79" s="28" t="str">
        <f t="shared" si="19"/>
        <v/>
      </c>
      <c r="K79" s="28" t="str">
        <f t="shared" si="20"/>
        <v/>
      </c>
      <c r="L79" s="28" t="str">
        <f t="shared" si="21"/>
        <v/>
      </c>
      <c r="M79" s="28" t="str">
        <f t="shared" si="22"/>
        <v/>
      </c>
      <c r="O79" s="28" t="str">
        <f t="shared" si="23"/>
        <v/>
      </c>
      <c r="P79" s="28" t="str">
        <f t="shared" si="24"/>
        <v/>
      </c>
      <c r="Q79" s="28" t="str">
        <f t="shared" si="25"/>
        <v/>
      </c>
      <c r="R79" s="28" t="str">
        <f t="shared" si="26"/>
        <v/>
      </c>
      <c r="S79" s="28" t="str">
        <f t="shared" si="27"/>
        <v/>
      </c>
      <c r="T79" s="28" t="str">
        <f t="shared" si="28"/>
        <v/>
      </c>
      <c r="U79" s="29" t="str">
        <f>IF(COUNT(A79:F79)&gt;='Données brutes'!$I$2,MIN(O79:T79),"")</f>
        <v/>
      </c>
      <c r="V79" s="30" t="str">
        <f t="shared" si="29"/>
        <v/>
      </c>
    </row>
    <row r="80" spans="1:22" hidden="1" x14ac:dyDescent="0.2">
      <c r="A80" s="25" t="str">
        <f>IF('Données brutes'!B80&lt;&gt;"",IF('Données brutes'!B80+0&lt;=1,1,IF('Données brutes'!B80+0&gt;=6000,6000,'Données brutes'!B80+0)),"")</f>
        <v/>
      </c>
      <c r="B80" s="27" t="str">
        <f>IF('Données brutes'!C80&lt;&gt;"",IF('Données brutes'!C80+0&gt;=20,20,'Données brutes'!C80+0),"")</f>
        <v/>
      </c>
      <c r="C80" s="27" t="str">
        <f>IF('Données brutes'!D80&lt;&gt;"",IF('Données brutes'!D80+0&gt;=20,20,'Données brutes'!D80+0),"")</f>
        <v/>
      </c>
      <c r="D80" s="27" t="str">
        <f>IF('Données brutes'!E80&lt;&gt;"",IF('Données brutes'!E80+0&gt;=10,10,'Données brutes'!E80+0),"")</f>
        <v/>
      </c>
      <c r="E80" s="31" t="str">
        <f>IF('Données brutes'!F80&lt;&gt;"",IF('Données brutes'!F80+0&lt;=0.015,0.015,IF('Données brutes'!F80+0&gt;=0.5,0.5,'Données brutes'!F80+0)),"")</f>
        <v/>
      </c>
      <c r="F80" s="26" t="str">
        <f>IF('Données brutes'!G80&lt;&gt;"",IF('Données brutes'!G80+0&lt;=1,1,IF('Données brutes'!G80+0&gt;=80,80,'Données brutes'!G80+0)),"")</f>
        <v/>
      </c>
      <c r="H80" s="28" t="str">
        <f t="shared" si="17"/>
        <v/>
      </c>
      <c r="I80" s="28" t="str">
        <f t="shared" si="18"/>
        <v/>
      </c>
      <c r="J80" s="28" t="str">
        <f t="shared" si="19"/>
        <v/>
      </c>
      <c r="K80" s="28" t="str">
        <f t="shared" si="20"/>
        <v/>
      </c>
      <c r="L80" s="28" t="str">
        <f t="shared" si="21"/>
        <v/>
      </c>
      <c r="M80" s="28" t="str">
        <f t="shared" si="22"/>
        <v/>
      </c>
      <c r="O80" s="28" t="str">
        <f t="shared" si="23"/>
        <v/>
      </c>
      <c r="P80" s="28" t="str">
        <f t="shared" si="24"/>
        <v/>
      </c>
      <c r="Q80" s="28" t="str">
        <f t="shared" si="25"/>
        <v/>
      </c>
      <c r="R80" s="28" t="str">
        <f t="shared" si="26"/>
        <v/>
      </c>
      <c r="S80" s="28" t="str">
        <f t="shared" si="27"/>
        <v/>
      </c>
      <c r="T80" s="28" t="str">
        <f t="shared" si="28"/>
        <v/>
      </c>
      <c r="U80" s="29" t="str">
        <f>IF(COUNT(A80:F80)&gt;='Données brutes'!$I$2,MIN(O80:T80),"")</f>
        <v/>
      </c>
      <c r="V80" s="30" t="str">
        <f t="shared" si="29"/>
        <v/>
      </c>
    </row>
    <row r="81" spans="1:22" hidden="1" x14ac:dyDescent="0.2">
      <c r="A81" s="25" t="str">
        <f>IF('Données brutes'!B81&lt;&gt;"",IF('Données brutes'!B81+0&lt;=1,1,IF('Données brutes'!B81+0&gt;=6000,6000,'Données brutes'!B81+0)),"")</f>
        <v/>
      </c>
      <c r="B81" s="27" t="str">
        <f>IF('Données brutes'!C81&lt;&gt;"",IF('Données brutes'!C81+0&gt;=20,20,'Données brutes'!C81+0),"")</f>
        <v/>
      </c>
      <c r="C81" s="27" t="str">
        <f>IF('Données brutes'!D81&lt;&gt;"",IF('Données brutes'!D81+0&gt;=20,20,'Données brutes'!D81+0),"")</f>
        <v/>
      </c>
      <c r="D81" s="27" t="str">
        <f>IF('Données brutes'!E81&lt;&gt;"",IF('Données brutes'!E81+0&gt;=10,10,'Données brutes'!E81+0),"")</f>
        <v/>
      </c>
      <c r="E81" s="31" t="str">
        <f>IF('Données brutes'!F81&lt;&gt;"",IF('Données brutes'!F81+0&lt;=0.015,0.015,IF('Données brutes'!F81+0&gt;=0.5,0.5,'Données brutes'!F81+0)),"")</f>
        <v/>
      </c>
      <c r="F81" s="26" t="str">
        <f>IF('Données brutes'!G81&lt;&gt;"",IF('Données brutes'!G81+0&lt;=1,1,IF('Données brutes'!G81+0&gt;=80,80,'Données brutes'!G81+0)),"")</f>
        <v/>
      </c>
      <c r="H81" s="28" t="str">
        <f t="shared" si="17"/>
        <v/>
      </c>
      <c r="I81" s="28" t="str">
        <f t="shared" si="18"/>
        <v/>
      </c>
      <c r="J81" s="28" t="str">
        <f t="shared" si="19"/>
        <v/>
      </c>
      <c r="K81" s="28" t="str">
        <f t="shared" si="20"/>
        <v/>
      </c>
      <c r="L81" s="28" t="str">
        <f t="shared" si="21"/>
        <v/>
      </c>
      <c r="M81" s="28" t="str">
        <f t="shared" si="22"/>
        <v/>
      </c>
      <c r="O81" s="28" t="str">
        <f t="shared" si="23"/>
        <v/>
      </c>
      <c r="P81" s="28" t="str">
        <f t="shared" si="24"/>
        <v/>
      </c>
      <c r="Q81" s="28" t="str">
        <f t="shared" si="25"/>
        <v/>
      </c>
      <c r="R81" s="28" t="str">
        <f t="shared" si="26"/>
        <v/>
      </c>
      <c r="S81" s="28" t="str">
        <f t="shared" si="27"/>
        <v/>
      </c>
      <c r="T81" s="28" t="str">
        <f t="shared" si="28"/>
        <v/>
      </c>
      <c r="U81" s="29" t="str">
        <f>IF(COUNT(A81:F81)&gt;='Données brutes'!$I$2,MIN(O81:T81),"")</f>
        <v/>
      </c>
      <c r="V81" s="30" t="str">
        <f t="shared" si="29"/>
        <v/>
      </c>
    </row>
    <row r="82" spans="1:22" hidden="1" x14ac:dyDescent="0.2">
      <c r="A82" s="25" t="str">
        <f>IF('Données brutes'!B82&lt;&gt;"",IF('Données brutes'!B82+0&lt;=1,1,IF('Données brutes'!B82+0&gt;=6000,6000,'Données brutes'!B82+0)),"")</f>
        <v/>
      </c>
      <c r="B82" s="27" t="str">
        <f>IF('Données brutes'!C82&lt;&gt;"",IF('Données brutes'!C82+0&gt;=20,20,'Données brutes'!C82+0),"")</f>
        <v/>
      </c>
      <c r="C82" s="27" t="str">
        <f>IF('Données brutes'!D82&lt;&gt;"",IF('Données brutes'!D82+0&gt;=20,20,'Données brutes'!D82+0),"")</f>
        <v/>
      </c>
      <c r="D82" s="27" t="str">
        <f>IF('Données brutes'!E82&lt;&gt;"",IF('Données brutes'!E82+0&gt;=10,10,'Données brutes'!E82+0),"")</f>
        <v/>
      </c>
      <c r="E82" s="31" t="str">
        <f>IF('Données brutes'!F82&lt;&gt;"",IF('Données brutes'!F82+0&lt;=0.015,0.015,IF('Données brutes'!F82+0&gt;=0.5,0.5,'Données brutes'!F82+0)),"")</f>
        <v/>
      </c>
      <c r="F82" s="26" t="str">
        <f>IF('Données brutes'!G82&lt;&gt;"",IF('Données brutes'!G82+0&lt;=1,1,IF('Données brutes'!G82+0&gt;=80,80,'Données brutes'!G82+0)),"")</f>
        <v/>
      </c>
      <c r="H82" s="28" t="str">
        <f t="shared" si="17"/>
        <v/>
      </c>
      <c r="I82" s="28" t="str">
        <f t="shared" si="18"/>
        <v/>
      </c>
      <c r="J82" s="28" t="str">
        <f t="shared" si="19"/>
        <v/>
      </c>
      <c r="K82" s="28" t="str">
        <f t="shared" si="20"/>
        <v/>
      </c>
      <c r="L82" s="28" t="str">
        <f t="shared" si="21"/>
        <v/>
      </c>
      <c r="M82" s="28" t="str">
        <f t="shared" si="22"/>
        <v/>
      </c>
      <c r="O82" s="28" t="str">
        <f t="shared" si="23"/>
        <v/>
      </c>
      <c r="P82" s="28" t="str">
        <f t="shared" si="24"/>
        <v/>
      </c>
      <c r="Q82" s="28" t="str">
        <f t="shared" si="25"/>
        <v/>
      </c>
      <c r="R82" s="28" t="str">
        <f t="shared" si="26"/>
        <v/>
      </c>
      <c r="S82" s="28" t="str">
        <f t="shared" si="27"/>
        <v/>
      </c>
      <c r="T82" s="28" t="str">
        <f t="shared" si="28"/>
        <v/>
      </c>
      <c r="U82" s="29" t="str">
        <f>IF(COUNT(A82:F82)&gt;='Données brutes'!$I$2,MIN(O82:T82),"")</f>
        <v/>
      </c>
      <c r="V82" s="30" t="str">
        <f t="shared" si="29"/>
        <v/>
      </c>
    </row>
    <row r="83" spans="1:22" hidden="1" x14ac:dyDescent="0.2">
      <c r="A83" s="25" t="str">
        <f>IF('Données brutes'!B83&lt;&gt;"",IF('Données brutes'!B83+0&lt;=1,1,IF('Données brutes'!B83+0&gt;=6000,6000,'Données brutes'!B83+0)),"")</f>
        <v/>
      </c>
      <c r="B83" s="27" t="str">
        <f>IF('Données brutes'!C83&lt;&gt;"",IF('Données brutes'!C83+0&gt;=20,20,'Données brutes'!C83+0),"")</f>
        <v/>
      </c>
      <c r="C83" s="27" t="str">
        <f>IF('Données brutes'!D83&lt;&gt;"",IF('Données brutes'!D83+0&gt;=20,20,'Données brutes'!D83+0),"")</f>
        <v/>
      </c>
      <c r="D83" s="27" t="str">
        <f>IF('Données brutes'!E83&lt;&gt;"",IF('Données brutes'!E83+0&gt;=10,10,'Données brutes'!E83+0),"")</f>
        <v/>
      </c>
      <c r="E83" s="31" t="str">
        <f>IF('Données brutes'!F83&lt;&gt;"",IF('Données brutes'!F83+0&lt;=0.015,0.015,IF('Données brutes'!F83+0&gt;=0.5,0.5,'Données brutes'!F83+0)),"")</f>
        <v/>
      </c>
      <c r="F83" s="26" t="str">
        <f>IF('Données brutes'!G83&lt;&gt;"",IF('Données brutes'!G83+0&lt;=1,1,IF('Données brutes'!G83+0&gt;=80,80,'Données brutes'!G83+0)),"")</f>
        <v/>
      </c>
      <c r="H83" s="28" t="str">
        <f t="shared" si="17"/>
        <v/>
      </c>
      <c r="I83" s="28" t="str">
        <f t="shared" si="18"/>
        <v/>
      </c>
      <c r="J83" s="28" t="str">
        <f t="shared" si="19"/>
        <v/>
      </c>
      <c r="K83" s="28" t="str">
        <f t="shared" si="20"/>
        <v/>
      </c>
      <c r="L83" s="28" t="str">
        <f t="shared" si="21"/>
        <v/>
      </c>
      <c r="M83" s="28" t="str">
        <f t="shared" si="22"/>
        <v/>
      </c>
      <c r="O83" s="28" t="str">
        <f t="shared" si="23"/>
        <v/>
      </c>
      <c r="P83" s="28" t="str">
        <f t="shared" si="24"/>
        <v/>
      </c>
      <c r="Q83" s="28" t="str">
        <f t="shared" si="25"/>
        <v/>
      </c>
      <c r="R83" s="28" t="str">
        <f t="shared" si="26"/>
        <v/>
      </c>
      <c r="S83" s="28" t="str">
        <f t="shared" si="27"/>
        <v/>
      </c>
      <c r="T83" s="28" t="str">
        <f t="shared" si="28"/>
        <v/>
      </c>
      <c r="U83" s="29" t="str">
        <f>IF(COUNT(A83:F83)&gt;='Données brutes'!$I$2,MIN(O83:T83),"")</f>
        <v/>
      </c>
      <c r="V83" s="30" t="str">
        <f t="shared" si="29"/>
        <v/>
      </c>
    </row>
    <row r="84" spans="1:22" hidden="1" x14ac:dyDescent="0.2">
      <c r="A84" s="25" t="str">
        <f>IF('Données brutes'!B84&lt;&gt;"",IF('Données brutes'!B84+0&lt;=1,1,IF('Données brutes'!B84+0&gt;=6000,6000,'Données brutes'!B84+0)),"")</f>
        <v/>
      </c>
      <c r="B84" s="27" t="str">
        <f>IF('Données brutes'!C84&lt;&gt;"",IF('Données brutes'!C84+0&gt;=20,20,'Données brutes'!C84+0),"")</f>
        <v/>
      </c>
      <c r="C84" s="27" t="str">
        <f>IF('Données brutes'!D84&lt;&gt;"",IF('Données brutes'!D84+0&gt;=20,20,'Données brutes'!D84+0),"")</f>
        <v/>
      </c>
      <c r="D84" s="27" t="str">
        <f>IF('Données brutes'!E84&lt;&gt;"",IF('Données brutes'!E84+0&gt;=10,10,'Données brutes'!E84+0),"")</f>
        <v/>
      </c>
      <c r="E84" s="31" t="str">
        <f>IF('Données brutes'!F84&lt;&gt;"",IF('Données brutes'!F84+0&lt;=0.015,0.015,IF('Données brutes'!F84+0&gt;=0.5,0.5,'Données brutes'!F84+0)),"")</f>
        <v/>
      </c>
      <c r="F84" s="26" t="str">
        <f>IF('Données brutes'!G84&lt;&gt;"",IF('Données brutes'!G84+0&lt;=1,1,IF('Données brutes'!G84+0&gt;=80,80,'Données brutes'!G84+0)),"")</f>
        <v/>
      </c>
      <c r="H84" s="28" t="str">
        <f t="shared" si="17"/>
        <v/>
      </c>
      <c r="I84" s="28" t="str">
        <f t="shared" si="18"/>
        <v/>
      </c>
      <c r="J84" s="28" t="str">
        <f t="shared" si="19"/>
        <v/>
      </c>
      <c r="K84" s="28" t="str">
        <f t="shared" si="20"/>
        <v/>
      </c>
      <c r="L84" s="28" t="str">
        <f t="shared" si="21"/>
        <v/>
      </c>
      <c r="M84" s="28" t="str">
        <f t="shared" si="22"/>
        <v/>
      </c>
      <c r="O84" s="28" t="str">
        <f t="shared" si="23"/>
        <v/>
      </c>
      <c r="P84" s="28" t="str">
        <f t="shared" si="24"/>
        <v/>
      </c>
      <c r="Q84" s="28" t="str">
        <f t="shared" si="25"/>
        <v/>
      </c>
      <c r="R84" s="28" t="str">
        <f t="shared" si="26"/>
        <v/>
      </c>
      <c r="S84" s="28" t="str">
        <f t="shared" si="27"/>
        <v/>
      </c>
      <c r="T84" s="28" t="str">
        <f t="shared" si="28"/>
        <v/>
      </c>
      <c r="U84" s="29" t="str">
        <f>IF(COUNT(A84:F84)&gt;='Données brutes'!$I$2,MIN(O84:T84),"")</f>
        <v/>
      </c>
      <c r="V84" s="30" t="str">
        <f t="shared" si="29"/>
        <v/>
      </c>
    </row>
    <row r="85" spans="1:22" hidden="1" x14ac:dyDescent="0.2">
      <c r="A85" s="25" t="str">
        <f>IF('Données brutes'!B85&lt;&gt;"",IF('Données brutes'!B85+0&lt;=1,1,IF('Données brutes'!B85+0&gt;=6000,6000,'Données brutes'!B85+0)),"")</f>
        <v/>
      </c>
      <c r="B85" s="27" t="str">
        <f>IF('Données brutes'!C85&lt;&gt;"",IF('Données brutes'!C85+0&gt;=20,20,'Données brutes'!C85+0),"")</f>
        <v/>
      </c>
      <c r="C85" s="27" t="str">
        <f>IF('Données brutes'!D85&lt;&gt;"",IF('Données brutes'!D85+0&gt;=20,20,'Données brutes'!D85+0),"")</f>
        <v/>
      </c>
      <c r="D85" s="27" t="str">
        <f>IF('Données brutes'!E85&lt;&gt;"",IF('Données brutes'!E85+0&gt;=10,10,'Données brutes'!E85+0),"")</f>
        <v/>
      </c>
      <c r="E85" s="31" t="str">
        <f>IF('Données brutes'!F85&lt;&gt;"",IF('Données brutes'!F85+0&lt;=0.015,0.015,IF('Données brutes'!F85+0&gt;=0.5,0.5,'Données brutes'!F85+0)),"")</f>
        <v/>
      </c>
      <c r="F85" s="26" t="str">
        <f>IF('Données brutes'!G85&lt;&gt;"",IF('Données brutes'!G85+0&lt;=1,1,IF('Données brutes'!G85+0&gt;=80,80,'Données brutes'!G85+0)),"")</f>
        <v/>
      </c>
      <c r="H85" s="28" t="str">
        <f t="shared" si="17"/>
        <v/>
      </c>
      <c r="I85" s="28" t="str">
        <f t="shared" si="18"/>
        <v/>
      </c>
      <c r="J85" s="28" t="str">
        <f t="shared" si="19"/>
        <v/>
      </c>
      <c r="K85" s="28" t="str">
        <f t="shared" si="20"/>
        <v/>
      </c>
      <c r="L85" s="28" t="str">
        <f t="shared" si="21"/>
        <v/>
      </c>
      <c r="M85" s="28" t="str">
        <f t="shared" si="22"/>
        <v/>
      </c>
      <c r="O85" s="28" t="str">
        <f t="shared" si="23"/>
        <v/>
      </c>
      <c r="P85" s="28" t="str">
        <f t="shared" si="24"/>
        <v/>
      </c>
      <c r="Q85" s="28" t="str">
        <f t="shared" si="25"/>
        <v/>
      </c>
      <c r="R85" s="28" t="str">
        <f t="shared" si="26"/>
        <v/>
      </c>
      <c r="S85" s="28" t="str">
        <f t="shared" si="27"/>
        <v/>
      </c>
      <c r="T85" s="28" t="str">
        <f t="shared" si="28"/>
        <v/>
      </c>
      <c r="U85" s="29" t="str">
        <f>IF(COUNT(A85:F85)&gt;='Données brutes'!$I$2,MIN(O85:T85),"")</f>
        <v/>
      </c>
      <c r="V85" s="30" t="str">
        <f t="shared" si="29"/>
        <v/>
      </c>
    </row>
    <row r="86" spans="1:22" hidden="1" x14ac:dyDescent="0.2">
      <c r="A86" s="25" t="str">
        <f>IF('Données brutes'!B86&lt;&gt;"",IF('Données brutes'!B86+0&lt;=1,1,IF('Données brutes'!B86+0&gt;=6000,6000,'Données brutes'!B86+0)),"")</f>
        <v/>
      </c>
      <c r="B86" s="27" t="str">
        <f>IF('Données brutes'!C86&lt;&gt;"",IF('Données brutes'!C86+0&gt;=20,20,'Données brutes'!C86+0),"")</f>
        <v/>
      </c>
      <c r="C86" s="27" t="str">
        <f>IF('Données brutes'!D86&lt;&gt;"",IF('Données brutes'!D86+0&gt;=20,20,'Données brutes'!D86+0),"")</f>
        <v/>
      </c>
      <c r="D86" s="27" t="str">
        <f>IF('Données brutes'!E86&lt;&gt;"",IF('Données brutes'!E86+0&gt;=10,10,'Données brutes'!E86+0),"")</f>
        <v/>
      </c>
      <c r="E86" s="31" t="str">
        <f>IF('Données brutes'!F86&lt;&gt;"",IF('Données brutes'!F86+0&lt;=0.015,0.015,IF('Données brutes'!F86+0&gt;=0.5,0.5,'Données brutes'!F86+0)),"")</f>
        <v/>
      </c>
      <c r="F86" s="26" t="str">
        <f>IF('Données brutes'!G86&lt;&gt;"",IF('Données brutes'!G86+0&lt;=1,1,IF('Données brutes'!G86+0&gt;=80,80,'Données brutes'!G86+0)),"")</f>
        <v/>
      </c>
      <c r="H86" s="28" t="str">
        <f t="shared" si="17"/>
        <v/>
      </c>
      <c r="I86" s="28" t="str">
        <f t="shared" si="18"/>
        <v/>
      </c>
      <c r="J86" s="28" t="str">
        <f t="shared" si="19"/>
        <v/>
      </c>
      <c r="K86" s="28" t="str">
        <f t="shared" si="20"/>
        <v/>
      </c>
      <c r="L86" s="28" t="str">
        <f t="shared" si="21"/>
        <v/>
      </c>
      <c r="M86" s="28" t="str">
        <f t="shared" si="22"/>
        <v/>
      </c>
      <c r="O86" s="28" t="str">
        <f t="shared" si="23"/>
        <v/>
      </c>
      <c r="P86" s="28" t="str">
        <f t="shared" si="24"/>
        <v/>
      </c>
      <c r="Q86" s="28" t="str">
        <f t="shared" si="25"/>
        <v/>
      </c>
      <c r="R86" s="28" t="str">
        <f t="shared" si="26"/>
        <v/>
      </c>
      <c r="S86" s="28" t="str">
        <f t="shared" si="27"/>
        <v/>
      </c>
      <c r="T86" s="28" t="str">
        <f t="shared" si="28"/>
        <v/>
      </c>
      <c r="U86" s="29" t="str">
        <f>IF(COUNT(A86:F86)&gt;='Données brutes'!$I$2,MIN(O86:T86),"")</f>
        <v/>
      </c>
      <c r="V86" s="30" t="str">
        <f t="shared" si="29"/>
        <v/>
      </c>
    </row>
    <row r="87" spans="1:22" hidden="1" x14ac:dyDescent="0.2">
      <c r="A87" s="25" t="str">
        <f>IF('Données brutes'!B87&lt;&gt;"",IF('Données brutes'!B87+0&lt;=1,1,IF('Données brutes'!B87+0&gt;=6000,6000,'Données brutes'!B87+0)),"")</f>
        <v/>
      </c>
      <c r="B87" s="27" t="str">
        <f>IF('Données brutes'!C87&lt;&gt;"",IF('Données brutes'!C87+0&gt;=20,20,'Données brutes'!C87+0),"")</f>
        <v/>
      </c>
      <c r="C87" s="27" t="str">
        <f>IF('Données brutes'!D87&lt;&gt;"",IF('Données brutes'!D87+0&gt;=20,20,'Données brutes'!D87+0),"")</f>
        <v/>
      </c>
      <c r="D87" s="27" t="str">
        <f>IF('Données brutes'!E87&lt;&gt;"",IF('Données brutes'!E87+0&gt;=10,10,'Données brutes'!E87+0),"")</f>
        <v/>
      </c>
      <c r="E87" s="31" t="str">
        <f>IF('Données brutes'!F87&lt;&gt;"",IF('Données brutes'!F87+0&lt;=0.015,0.015,IF('Données brutes'!F87+0&gt;=0.5,0.5,'Données brutes'!F87+0)),"")</f>
        <v/>
      </c>
      <c r="F87" s="26" t="str">
        <f>IF('Données brutes'!G87&lt;&gt;"",IF('Données brutes'!G87+0&lt;=1,1,IF('Données brutes'!G87+0&gt;=80,80,'Données brutes'!G87+0)),"")</f>
        <v/>
      </c>
      <c r="H87" s="28" t="str">
        <f t="shared" si="17"/>
        <v/>
      </c>
      <c r="I87" s="28" t="str">
        <f t="shared" si="18"/>
        <v/>
      </c>
      <c r="J87" s="28" t="str">
        <f t="shared" si="19"/>
        <v/>
      </c>
      <c r="K87" s="28" t="str">
        <f t="shared" si="20"/>
        <v/>
      </c>
      <c r="L87" s="28" t="str">
        <f t="shared" si="21"/>
        <v/>
      </c>
      <c r="M87" s="28" t="str">
        <f t="shared" si="22"/>
        <v/>
      </c>
      <c r="O87" s="28" t="str">
        <f t="shared" si="23"/>
        <v/>
      </c>
      <c r="P87" s="28" t="str">
        <f t="shared" si="24"/>
        <v/>
      </c>
      <c r="Q87" s="28" t="str">
        <f t="shared" si="25"/>
        <v/>
      </c>
      <c r="R87" s="28" t="str">
        <f t="shared" si="26"/>
        <v/>
      </c>
      <c r="S87" s="28" t="str">
        <f t="shared" si="27"/>
        <v/>
      </c>
      <c r="T87" s="28" t="str">
        <f t="shared" si="28"/>
        <v/>
      </c>
      <c r="U87" s="29" t="str">
        <f>IF(COUNT(A87:F87)&gt;='Données brutes'!$I$2,MIN(O87:T87),"")</f>
        <v/>
      </c>
      <c r="V87" s="30" t="str">
        <f t="shared" si="29"/>
        <v/>
      </c>
    </row>
    <row r="88" spans="1:22" hidden="1" x14ac:dyDescent="0.2">
      <c r="A88" s="25" t="str">
        <f>IF('Données brutes'!B88&lt;&gt;"",IF('Données brutes'!B88+0&lt;=1,1,IF('Données brutes'!B88+0&gt;=6000,6000,'Données brutes'!B88+0)),"")</f>
        <v/>
      </c>
      <c r="B88" s="27" t="str">
        <f>IF('Données brutes'!C88&lt;&gt;"",IF('Données brutes'!C88+0&gt;=20,20,'Données brutes'!C88+0),"")</f>
        <v/>
      </c>
      <c r="C88" s="27" t="str">
        <f>IF('Données brutes'!D88&lt;&gt;"",IF('Données brutes'!D88+0&gt;=20,20,'Données brutes'!D88+0),"")</f>
        <v/>
      </c>
      <c r="D88" s="27" t="str">
        <f>IF('Données brutes'!E88&lt;&gt;"",IF('Données brutes'!E88+0&gt;=10,10,'Données brutes'!E88+0),"")</f>
        <v/>
      </c>
      <c r="E88" s="31" t="str">
        <f>IF('Données brutes'!F88&lt;&gt;"",IF('Données brutes'!F88+0&lt;=0.015,0.015,IF('Données brutes'!F88+0&gt;=0.5,0.5,'Données brutes'!F88+0)),"")</f>
        <v/>
      </c>
      <c r="F88" s="26" t="str">
        <f>IF('Données brutes'!G88&lt;&gt;"",IF('Données brutes'!G88+0&lt;=1,1,IF('Données brutes'!G88+0&gt;=80,80,'Données brutes'!G88+0)),"")</f>
        <v/>
      </c>
      <c r="H88" s="28" t="str">
        <f t="shared" si="17"/>
        <v/>
      </c>
      <c r="I88" s="28" t="str">
        <f t="shared" si="18"/>
        <v/>
      </c>
      <c r="J88" s="28" t="str">
        <f t="shared" si="19"/>
        <v/>
      </c>
      <c r="K88" s="28" t="str">
        <f t="shared" si="20"/>
        <v/>
      </c>
      <c r="L88" s="28" t="str">
        <f t="shared" si="21"/>
        <v/>
      </c>
      <c r="M88" s="28" t="str">
        <f t="shared" si="22"/>
        <v/>
      </c>
      <c r="O88" s="28" t="str">
        <f t="shared" si="23"/>
        <v/>
      </c>
      <c r="P88" s="28" t="str">
        <f t="shared" si="24"/>
        <v/>
      </c>
      <c r="Q88" s="28" t="str">
        <f t="shared" si="25"/>
        <v/>
      </c>
      <c r="R88" s="28" t="str">
        <f t="shared" si="26"/>
        <v/>
      </c>
      <c r="S88" s="28" t="str">
        <f t="shared" si="27"/>
        <v/>
      </c>
      <c r="T88" s="28" t="str">
        <f t="shared" si="28"/>
        <v/>
      </c>
      <c r="U88" s="29" t="str">
        <f>IF(COUNT(A88:F88)&gt;='Données brutes'!$I$2,MIN(O88:T88),"")</f>
        <v/>
      </c>
      <c r="V88" s="30" t="str">
        <f t="shared" si="29"/>
        <v/>
      </c>
    </row>
    <row r="89" spans="1:22" hidden="1" x14ac:dyDescent="0.2">
      <c r="A89" s="25" t="str">
        <f>IF('Données brutes'!B89&lt;&gt;"",IF('Données brutes'!B89+0&lt;=1,1,IF('Données brutes'!B89+0&gt;=6000,6000,'Données brutes'!B89+0)),"")</f>
        <v/>
      </c>
      <c r="B89" s="27" t="str">
        <f>IF('Données brutes'!C89&lt;&gt;"",IF('Données brutes'!C89+0&gt;=20,20,'Données brutes'!C89+0),"")</f>
        <v/>
      </c>
      <c r="C89" s="27" t="str">
        <f>IF('Données brutes'!D89&lt;&gt;"",IF('Données brutes'!D89+0&gt;=20,20,'Données brutes'!D89+0),"")</f>
        <v/>
      </c>
      <c r="D89" s="27" t="str">
        <f>IF('Données brutes'!E89&lt;&gt;"",IF('Données brutes'!E89+0&gt;=10,10,'Données brutes'!E89+0),"")</f>
        <v/>
      </c>
      <c r="E89" s="31" t="str">
        <f>IF('Données brutes'!F89&lt;&gt;"",IF('Données brutes'!F89+0&lt;=0.015,0.015,IF('Données brutes'!F89+0&gt;=0.5,0.5,'Données brutes'!F89+0)),"")</f>
        <v/>
      </c>
      <c r="F89" s="26" t="str">
        <f>IF('Données brutes'!G89&lt;&gt;"",IF('Données brutes'!G89+0&lt;=1,1,IF('Données brutes'!G89+0&gt;=80,80,'Données brutes'!G89+0)),"")</f>
        <v/>
      </c>
      <c r="H89" s="28" t="str">
        <f t="shared" si="17"/>
        <v/>
      </c>
      <c r="I89" s="28" t="str">
        <f t="shared" si="18"/>
        <v/>
      </c>
      <c r="J89" s="28" t="str">
        <f t="shared" si="19"/>
        <v/>
      </c>
      <c r="K89" s="28" t="str">
        <f t="shared" si="20"/>
        <v/>
      </c>
      <c r="L89" s="28" t="str">
        <f t="shared" si="21"/>
        <v/>
      </c>
      <c r="M89" s="28" t="str">
        <f t="shared" si="22"/>
        <v/>
      </c>
      <c r="O89" s="28" t="str">
        <f t="shared" si="23"/>
        <v/>
      </c>
      <c r="P89" s="28" t="str">
        <f t="shared" si="24"/>
        <v/>
      </c>
      <c r="Q89" s="28" t="str">
        <f t="shared" si="25"/>
        <v/>
      </c>
      <c r="R89" s="28" t="str">
        <f t="shared" si="26"/>
        <v/>
      </c>
      <c r="S89" s="28" t="str">
        <f t="shared" si="27"/>
        <v/>
      </c>
      <c r="T89" s="28" t="str">
        <f t="shared" si="28"/>
        <v/>
      </c>
      <c r="U89" s="29" t="str">
        <f>IF(COUNT(A89:F89)&gt;='Données brutes'!$I$2,MIN(O89:T89),"")</f>
        <v/>
      </c>
      <c r="V89" s="30" t="str">
        <f t="shared" si="29"/>
        <v/>
      </c>
    </row>
    <row r="90" spans="1:22" hidden="1" x14ac:dyDescent="0.2">
      <c r="A90" s="25" t="str">
        <f>IF('Données brutes'!B90&lt;&gt;"",IF('Données brutes'!B90+0&lt;=1,1,IF('Données brutes'!B90+0&gt;=6000,6000,'Données brutes'!B90+0)),"")</f>
        <v/>
      </c>
      <c r="B90" s="27" t="str">
        <f>IF('Données brutes'!C90&lt;&gt;"",IF('Données brutes'!C90+0&gt;=20,20,'Données brutes'!C90+0),"")</f>
        <v/>
      </c>
      <c r="C90" s="27" t="str">
        <f>IF('Données brutes'!D90&lt;&gt;"",IF('Données brutes'!D90+0&gt;=20,20,'Données brutes'!D90+0),"")</f>
        <v/>
      </c>
      <c r="D90" s="27" t="str">
        <f>IF('Données brutes'!E90&lt;&gt;"",IF('Données brutes'!E90+0&gt;=10,10,'Données brutes'!E90+0),"")</f>
        <v/>
      </c>
      <c r="E90" s="31" t="str">
        <f>IF('Données brutes'!F90&lt;&gt;"",IF('Données brutes'!F90+0&lt;=0.015,0.015,IF('Données brutes'!F90+0&gt;=0.5,0.5,'Données brutes'!F90+0)),"")</f>
        <v/>
      </c>
      <c r="F90" s="26" t="str">
        <f>IF('Données brutes'!G90&lt;&gt;"",IF('Données brutes'!G90+0&lt;=1,1,IF('Données brutes'!G90+0&gt;=80,80,'Données brutes'!G90+0)),"")</f>
        <v/>
      </c>
      <c r="H90" s="28" t="str">
        <f t="shared" si="17"/>
        <v/>
      </c>
      <c r="I90" s="28" t="str">
        <f t="shared" si="18"/>
        <v/>
      </c>
      <c r="J90" s="28" t="str">
        <f t="shared" si="19"/>
        <v/>
      </c>
      <c r="K90" s="28" t="str">
        <f t="shared" si="20"/>
        <v/>
      </c>
      <c r="L90" s="28" t="str">
        <f t="shared" si="21"/>
        <v/>
      </c>
      <c r="M90" s="28" t="str">
        <f t="shared" si="22"/>
        <v/>
      </c>
      <c r="O90" s="28" t="str">
        <f t="shared" si="23"/>
        <v/>
      </c>
      <c r="P90" s="28" t="str">
        <f t="shared" si="24"/>
        <v/>
      </c>
      <c r="Q90" s="28" t="str">
        <f t="shared" si="25"/>
        <v/>
      </c>
      <c r="R90" s="28" t="str">
        <f t="shared" si="26"/>
        <v/>
      </c>
      <c r="S90" s="28" t="str">
        <f t="shared" si="27"/>
        <v/>
      </c>
      <c r="T90" s="28" t="str">
        <f t="shared" si="28"/>
        <v/>
      </c>
      <c r="U90" s="29" t="str">
        <f>IF(COUNT(A90:F90)&gt;='Données brutes'!$I$2,MIN(O90:T90),"")</f>
        <v/>
      </c>
      <c r="V90" s="30" t="str">
        <f t="shared" si="29"/>
        <v/>
      </c>
    </row>
    <row r="91" spans="1:22" hidden="1" x14ac:dyDescent="0.2">
      <c r="A91" s="25" t="str">
        <f>IF('Données brutes'!B91&lt;&gt;"",IF('Données brutes'!B91+0&lt;=1,1,IF('Données brutes'!B91+0&gt;=6000,6000,'Données brutes'!B91+0)),"")</f>
        <v/>
      </c>
      <c r="B91" s="27" t="str">
        <f>IF('Données brutes'!C91&lt;&gt;"",IF('Données brutes'!C91+0&gt;=20,20,'Données brutes'!C91+0),"")</f>
        <v/>
      </c>
      <c r="C91" s="27" t="str">
        <f>IF('Données brutes'!D91&lt;&gt;"",IF('Données brutes'!D91+0&gt;=20,20,'Données brutes'!D91+0),"")</f>
        <v/>
      </c>
      <c r="D91" s="27" t="str">
        <f>IF('Données brutes'!E91&lt;&gt;"",IF('Données brutes'!E91+0&gt;=10,10,'Données brutes'!E91+0),"")</f>
        <v/>
      </c>
      <c r="E91" s="31" t="str">
        <f>IF('Données brutes'!F91&lt;&gt;"",IF('Données brutes'!F91+0&lt;=0.015,0.015,IF('Données brutes'!F91+0&gt;=0.5,0.5,'Données brutes'!F91+0)),"")</f>
        <v/>
      </c>
      <c r="F91" s="26" t="str">
        <f>IF('Données brutes'!G91&lt;&gt;"",IF('Données brutes'!G91+0&lt;=1,1,IF('Données brutes'!G91+0&gt;=80,80,'Données brutes'!G91+0)),"")</f>
        <v/>
      </c>
      <c r="H91" s="28" t="str">
        <f t="shared" si="17"/>
        <v/>
      </c>
      <c r="I91" s="28" t="str">
        <f t="shared" si="18"/>
        <v/>
      </c>
      <c r="J91" s="28" t="str">
        <f t="shared" si="19"/>
        <v/>
      </c>
      <c r="K91" s="28" t="str">
        <f t="shared" si="20"/>
        <v/>
      </c>
      <c r="L91" s="28" t="str">
        <f t="shared" si="21"/>
        <v/>
      </c>
      <c r="M91" s="28" t="str">
        <f t="shared" si="22"/>
        <v/>
      </c>
      <c r="O91" s="28" t="str">
        <f t="shared" si="23"/>
        <v/>
      </c>
      <c r="P91" s="28" t="str">
        <f t="shared" si="24"/>
        <v/>
      </c>
      <c r="Q91" s="28" t="str">
        <f t="shared" si="25"/>
        <v/>
      </c>
      <c r="R91" s="28" t="str">
        <f t="shared" si="26"/>
        <v/>
      </c>
      <c r="S91" s="28" t="str">
        <f t="shared" si="27"/>
        <v/>
      </c>
      <c r="T91" s="28" t="str">
        <f t="shared" si="28"/>
        <v/>
      </c>
      <c r="U91" s="29" t="str">
        <f>IF(COUNT(A91:F91)&gt;='Données brutes'!$I$2,MIN(O91:T91),"")</f>
        <v/>
      </c>
      <c r="V91" s="30" t="str">
        <f t="shared" si="29"/>
        <v/>
      </c>
    </row>
    <row r="92" spans="1:22" hidden="1" x14ac:dyDescent="0.2">
      <c r="A92" s="25" t="str">
        <f>IF('Données brutes'!B92&lt;&gt;"",IF('Données brutes'!B92+0&lt;=1,1,IF('Données brutes'!B92+0&gt;=6000,6000,'Données brutes'!B92+0)),"")</f>
        <v/>
      </c>
      <c r="B92" s="27" t="str">
        <f>IF('Données brutes'!C92&lt;&gt;"",IF('Données brutes'!C92+0&gt;=20,20,'Données brutes'!C92+0),"")</f>
        <v/>
      </c>
      <c r="C92" s="27" t="str">
        <f>IF('Données brutes'!D92&lt;&gt;"",IF('Données brutes'!D92+0&gt;=20,20,'Données brutes'!D92+0),"")</f>
        <v/>
      </c>
      <c r="D92" s="27" t="str">
        <f>IF('Données brutes'!E92&lt;&gt;"",IF('Données brutes'!E92+0&gt;=10,10,'Données brutes'!E92+0),"")</f>
        <v/>
      </c>
      <c r="E92" s="31" t="str">
        <f>IF('Données brutes'!F92&lt;&gt;"",IF('Données brutes'!F92+0&lt;=0.015,0.015,IF('Données brutes'!F92+0&gt;=0.5,0.5,'Données brutes'!F92+0)),"")</f>
        <v/>
      </c>
      <c r="F92" s="26" t="str">
        <f>IF('Données brutes'!G92&lt;&gt;"",IF('Données brutes'!G92+0&lt;=1,1,IF('Données brutes'!G92+0&gt;=80,80,'Données brutes'!G92+0)),"")</f>
        <v/>
      </c>
      <c r="H92" s="28" t="str">
        <f t="shared" si="17"/>
        <v/>
      </c>
      <c r="I92" s="28" t="str">
        <f t="shared" si="18"/>
        <v/>
      </c>
      <c r="J92" s="28" t="str">
        <f t="shared" si="19"/>
        <v/>
      </c>
      <c r="K92" s="28" t="str">
        <f t="shared" si="20"/>
        <v/>
      </c>
      <c r="L92" s="28" t="str">
        <f t="shared" si="21"/>
        <v/>
      </c>
      <c r="M92" s="28" t="str">
        <f t="shared" si="22"/>
        <v/>
      </c>
      <c r="O92" s="28" t="str">
        <f t="shared" si="23"/>
        <v/>
      </c>
      <c r="P92" s="28" t="str">
        <f t="shared" si="24"/>
        <v/>
      </c>
      <c r="Q92" s="28" t="str">
        <f t="shared" si="25"/>
        <v/>
      </c>
      <c r="R92" s="28" t="str">
        <f t="shared" si="26"/>
        <v/>
      </c>
      <c r="S92" s="28" t="str">
        <f t="shared" si="27"/>
        <v/>
      </c>
      <c r="T92" s="28" t="str">
        <f t="shared" si="28"/>
        <v/>
      </c>
      <c r="U92" s="29" t="str">
        <f>IF(COUNT(A92:F92)&gt;='Données brutes'!$I$2,MIN(O92:T92),"")</f>
        <v/>
      </c>
      <c r="V92" s="30" t="str">
        <f t="shared" si="29"/>
        <v/>
      </c>
    </row>
    <row r="93" spans="1:22" hidden="1" x14ac:dyDescent="0.2">
      <c r="A93" s="25" t="str">
        <f>IF('Données brutes'!B93&lt;&gt;"",IF('Données brutes'!B93+0&lt;=1,1,IF('Données brutes'!B93+0&gt;=6000,6000,'Données brutes'!B93+0)),"")</f>
        <v/>
      </c>
      <c r="B93" s="27" t="str">
        <f>IF('Données brutes'!C93&lt;&gt;"",IF('Données brutes'!C93+0&gt;=20,20,'Données brutes'!C93+0),"")</f>
        <v/>
      </c>
      <c r="C93" s="27" t="str">
        <f>IF('Données brutes'!D93&lt;&gt;"",IF('Données brutes'!D93+0&gt;=20,20,'Données brutes'!D93+0),"")</f>
        <v/>
      </c>
      <c r="D93" s="27" t="str">
        <f>IF('Données brutes'!E93&lt;&gt;"",IF('Données brutes'!E93+0&gt;=10,10,'Données brutes'!E93+0),"")</f>
        <v/>
      </c>
      <c r="E93" s="31" t="str">
        <f>IF('Données brutes'!F93&lt;&gt;"",IF('Données brutes'!F93+0&lt;=0.015,0.015,IF('Données brutes'!F93+0&gt;=0.5,0.5,'Données brutes'!F93+0)),"")</f>
        <v/>
      </c>
      <c r="F93" s="26" t="str">
        <f>IF('Données brutes'!G93&lt;&gt;"",IF('Données brutes'!G93+0&lt;=1,1,IF('Données brutes'!G93+0&gt;=80,80,'Données brutes'!G93+0)),"")</f>
        <v/>
      </c>
      <c r="H93" s="28" t="str">
        <f t="shared" si="17"/>
        <v/>
      </c>
      <c r="I93" s="28" t="str">
        <f t="shared" si="18"/>
        <v/>
      </c>
      <c r="J93" s="28" t="str">
        <f t="shared" si="19"/>
        <v/>
      </c>
      <c r="K93" s="28" t="str">
        <f t="shared" si="20"/>
        <v/>
      </c>
      <c r="L93" s="28" t="str">
        <f t="shared" si="21"/>
        <v/>
      </c>
      <c r="M93" s="28" t="str">
        <f t="shared" si="22"/>
        <v/>
      </c>
      <c r="O93" s="28" t="str">
        <f t="shared" si="23"/>
        <v/>
      </c>
      <c r="P93" s="28" t="str">
        <f t="shared" si="24"/>
        <v/>
      </c>
      <c r="Q93" s="28" t="str">
        <f t="shared" si="25"/>
        <v/>
      </c>
      <c r="R93" s="28" t="str">
        <f t="shared" si="26"/>
        <v/>
      </c>
      <c r="S93" s="28" t="str">
        <f t="shared" si="27"/>
        <v/>
      </c>
      <c r="T93" s="28" t="str">
        <f t="shared" si="28"/>
        <v/>
      </c>
      <c r="U93" s="29" t="str">
        <f>IF(COUNT(A93:F93)&gt;='Données brutes'!$I$2,MIN(O93:T93),"")</f>
        <v/>
      </c>
      <c r="V93" s="30" t="str">
        <f t="shared" si="29"/>
        <v/>
      </c>
    </row>
    <row r="94" spans="1:22" hidden="1" x14ac:dyDescent="0.2">
      <c r="A94" s="25" t="str">
        <f>IF('Données brutes'!B94&lt;&gt;"",IF('Données brutes'!B94+0&lt;=1,1,IF('Données brutes'!B94+0&gt;=6000,6000,'Données brutes'!B94+0)),"")</f>
        <v/>
      </c>
      <c r="B94" s="27" t="str">
        <f>IF('Données brutes'!C94&lt;&gt;"",IF('Données brutes'!C94+0&gt;=20,20,'Données brutes'!C94+0),"")</f>
        <v/>
      </c>
      <c r="C94" s="27" t="str">
        <f>IF('Données brutes'!D94&lt;&gt;"",IF('Données brutes'!D94+0&gt;=20,20,'Données brutes'!D94+0),"")</f>
        <v/>
      </c>
      <c r="D94" s="27" t="str">
        <f>IF('Données brutes'!E94&lt;&gt;"",IF('Données brutes'!E94+0&gt;=10,10,'Données brutes'!E94+0),"")</f>
        <v/>
      </c>
      <c r="E94" s="31" t="str">
        <f>IF('Données brutes'!F94&lt;&gt;"",IF('Données brutes'!F94+0&lt;=0.015,0.015,IF('Données brutes'!F94+0&gt;=0.5,0.5,'Données brutes'!F94+0)),"")</f>
        <v/>
      </c>
      <c r="F94" s="26" t="str">
        <f>IF('Données brutes'!G94&lt;&gt;"",IF('Données brutes'!G94+0&lt;=1,1,IF('Données brutes'!G94+0&gt;=80,80,'Données brutes'!G94+0)),"")</f>
        <v/>
      </c>
      <c r="H94" s="28" t="str">
        <f t="shared" si="17"/>
        <v/>
      </c>
      <c r="I94" s="28" t="str">
        <f t="shared" si="18"/>
        <v/>
      </c>
      <c r="J94" s="28" t="str">
        <f t="shared" si="19"/>
        <v/>
      </c>
      <c r="K94" s="28" t="str">
        <f t="shared" si="20"/>
        <v/>
      </c>
      <c r="L94" s="28" t="str">
        <f t="shared" si="21"/>
        <v/>
      </c>
      <c r="M94" s="28" t="str">
        <f t="shared" si="22"/>
        <v/>
      </c>
      <c r="O94" s="28" t="str">
        <f t="shared" si="23"/>
        <v/>
      </c>
      <c r="P94" s="28" t="str">
        <f t="shared" si="24"/>
        <v/>
      </c>
      <c r="Q94" s="28" t="str">
        <f t="shared" si="25"/>
        <v/>
      </c>
      <c r="R94" s="28" t="str">
        <f t="shared" si="26"/>
        <v/>
      </c>
      <c r="S94" s="28" t="str">
        <f t="shared" si="27"/>
        <v/>
      </c>
      <c r="T94" s="28" t="str">
        <f t="shared" si="28"/>
        <v/>
      </c>
      <c r="U94" s="29" t="str">
        <f>IF(COUNT(A94:F94)&gt;='Données brutes'!$I$2,MIN(O94:T94),"")</f>
        <v/>
      </c>
      <c r="V94" s="30" t="str">
        <f t="shared" si="29"/>
        <v/>
      </c>
    </row>
    <row r="95" spans="1:22" hidden="1" x14ac:dyDescent="0.2">
      <c r="A95" s="25" t="str">
        <f>IF('Données brutes'!B95&lt;&gt;"",IF('Données brutes'!B95+0&lt;=1,1,IF('Données brutes'!B95+0&gt;=6000,6000,'Données brutes'!B95+0)),"")</f>
        <v/>
      </c>
      <c r="B95" s="27" t="str">
        <f>IF('Données brutes'!C95&lt;&gt;"",IF('Données brutes'!C95+0&gt;=20,20,'Données brutes'!C95+0),"")</f>
        <v/>
      </c>
      <c r="C95" s="27" t="str">
        <f>IF('Données brutes'!D95&lt;&gt;"",IF('Données brutes'!D95+0&gt;=20,20,'Données brutes'!D95+0),"")</f>
        <v/>
      </c>
      <c r="D95" s="27" t="str">
        <f>IF('Données brutes'!E95&lt;&gt;"",IF('Données brutes'!E95+0&gt;=10,10,'Données brutes'!E95+0),"")</f>
        <v/>
      </c>
      <c r="E95" s="31" t="str">
        <f>IF('Données brutes'!F95&lt;&gt;"",IF('Données brutes'!F95+0&lt;=0.015,0.015,IF('Données brutes'!F95+0&gt;=0.5,0.5,'Données brutes'!F95+0)),"")</f>
        <v/>
      </c>
      <c r="F95" s="26" t="str">
        <f>IF('Données brutes'!G95&lt;&gt;"",IF('Données brutes'!G95+0&lt;=1,1,IF('Données brutes'!G95+0&gt;=80,80,'Données brutes'!G95+0)),"")</f>
        <v/>
      </c>
      <c r="H95" s="28" t="str">
        <f t="shared" si="17"/>
        <v/>
      </c>
      <c r="I95" s="28" t="str">
        <f t="shared" si="18"/>
        <v/>
      </c>
      <c r="J95" s="28" t="str">
        <f t="shared" si="19"/>
        <v/>
      </c>
      <c r="K95" s="28" t="str">
        <f t="shared" si="20"/>
        <v/>
      </c>
      <c r="L95" s="28" t="str">
        <f t="shared" si="21"/>
        <v/>
      </c>
      <c r="M95" s="28" t="str">
        <f t="shared" si="22"/>
        <v/>
      </c>
      <c r="O95" s="28" t="str">
        <f t="shared" si="23"/>
        <v/>
      </c>
      <c r="P95" s="28" t="str">
        <f t="shared" si="24"/>
        <v/>
      </c>
      <c r="Q95" s="28" t="str">
        <f t="shared" si="25"/>
        <v/>
      </c>
      <c r="R95" s="28" t="str">
        <f t="shared" si="26"/>
        <v/>
      </c>
      <c r="S95" s="28" t="str">
        <f t="shared" si="27"/>
        <v/>
      </c>
      <c r="T95" s="28" t="str">
        <f t="shared" si="28"/>
        <v/>
      </c>
      <c r="U95" s="29" t="str">
        <f>IF(COUNT(A95:F95)&gt;='Données brutes'!$I$2,MIN(O95:T95),"")</f>
        <v/>
      </c>
      <c r="V95" s="30" t="str">
        <f t="shared" si="29"/>
        <v/>
      </c>
    </row>
    <row r="96" spans="1:22" hidden="1" x14ac:dyDescent="0.2">
      <c r="A96" s="25" t="str">
        <f>IF('Données brutes'!B96&lt;&gt;"",IF('Données brutes'!B96+0&lt;=1,1,IF('Données brutes'!B96+0&gt;=6000,6000,'Données brutes'!B96+0)),"")</f>
        <v/>
      </c>
      <c r="B96" s="27" t="str">
        <f>IF('Données brutes'!C96&lt;&gt;"",IF('Données brutes'!C96+0&gt;=20,20,'Données brutes'!C96+0),"")</f>
        <v/>
      </c>
      <c r="C96" s="27" t="str">
        <f>IF('Données brutes'!D96&lt;&gt;"",IF('Données brutes'!D96+0&gt;=20,20,'Données brutes'!D96+0),"")</f>
        <v/>
      </c>
      <c r="D96" s="27" t="str">
        <f>IF('Données brutes'!E96&lt;&gt;"",IF('Données brutes'!E96+0&gt;=10,10,'Données brutes'!E96+0),"")</f>
        <v/>
      </c>
      <c r="E96" s="31" t="str">
        <f>IF('Données brutes'!F96&lt;&gt;"",IF('Données brutes'!F96+0&lt;=0.015,0.015,IF('Données brutes'!F96+0&gt;=0.5,0.5,'Données brutes'!F96+0)),"")</f>
        <v/>
      </c>
      <c r="F96" s="26" t="str">
        <f>IF('Données brutes'!G96&lt;&gt;"",IF('Données brutes'!G96+0&lt;=1,1,IF('Données brutes'!G96+0&gt;=80,80,'Données brutes'!G96+0)),"")</f>
        <v/>
      </c>
      <c r="H96" s="28" t="str">
        <f t="shared" si="17"/>
        <v/>
      </c>
      <c r="I96" s="28" t="str">
        <f t="shared" si="18"/>
        <v/>
      </c>
      <c r="J96" s="28" t="str">
        <f t="shared" si="19"/>
        <v/>
      </c>
      <c r="K96" s="28" t="str">
        <f t="shared" si="20"/>
        <v/>
      </c>
      <c r="L96" s="28" t="str">
        <f t="shared" si="21"/>
        <v/>
      </c>
      <c r="M96" s="28" t="str">
        <f t="shared" si="22"/>
        <v/>
      </c>
      <c r="O96" s="28" t="str">
        <f t="shared" si="23"/>
        <v/>
      </c>
      <c r="P96" s="28" t="str">
        <f t="shared" si="24"/>
        <v/>
      </c>
      <c r="Q96" s="28" t="str">
        <f t="shared" si="25"/>
        <v/>
      </c>
      <c r="R96" s="28" t="str">
        <f t="shared" si="26"/>
        <v/>
      </c>
      <c r="S96" s="28" t="str">
        <f t="shared" si="27"/>
        <v/>
      </c>
      <c r="T96" s="28" t="str">
        <f t="shared" si="28"/>
        <v/>
      </c>
      <c r="U96" s="29" t="str">
        <f>IF(COUNT(A96:F96)&gt;='Données brutes'!$I$2,MIN(O96:T96),"")</f>
        <v/>
      </c>
      <c r="V96" s="30" t="str">
        <f t="shared" si="29"/>
        <v/>
      </c>
    </row>
    <row r="97" spans="1:22" hidden="1" x14ac:dyDescent="0.2">
      <c r="A97" s="25" t="str">
        <f>IF('Données brutes'!B97&lt;&gt;"",IF('Données brutes'!B97+0&lt;=1,1,IF('Données brutes'!B97+0&gt;=6000,6000,'Données brutes'!B97+0)),"")</f>
        <v/>
      </c>
      <c r="B97" s="27" t="str">
        <f>IF('Données brutes'!C97&lt;&gt;"",IF('Données brutes'!C97+0&gt;=20,20,'Données brutes'!C97+0),"")</f>
        <v/>
      </c>
      <c r="C97" s="27" t="str">
        <f>IF('Données brutes'!D97&lt;&gt;"",IF('Données brutes'!D97+0&gt;=20,20,'Données brutes'!D97+0),"")</f>
        <v/>
      </c>
      <c r="D97" s="27" t="str">
        <f>IF('Données brutes'!E97&lt;&gt;"",IF('Données brutes'!E97+0&gt;=10,10,'Données brutes'!E97+0),"")</f>
        <v/>
      </c>
      <c r="E97" s="31" t="str">
        <f>IF('Données brutes'!F97&lt;&gt;"",IF('Données brutes'!F97+0&lt;=0.015,0.015,IF('Données brutes'!F97+0&gt;=0.5,0.5,'Données brutes'!F97+0)),"")</f>
        <v/>
      </c>
      <c r="F97" s="26" t="str">
        <f>IF('Données brutes'!G97&lt;&gt;"",IF('Données brutes'!G97+0&lt;=1,1,IF('Données brutes'!G97+0&gt;=80,80,'Données brutes'!G97+0)),"")</f>
        <v/>
      </c>
      <c r="H97" s="28" t="str">
        <f t="shared" si="17"/>
        <v/>
      </c>
      <c r="I97" s="28" t="str">
        <f t="shared" si="18"/>
        <v/>
      </c>
      <c r="J97" s="28" t="str">
        <f t="shared" si="19"/>
        <v/>
      </c>
      <c r="K97" s="28" t="str">
        <f t="shared" si="20"/>
        <v/>
      </c>
      <c r="L97" s="28" t="str">
        <f t="shared" si="21"/>
        <v/>
      </c>
      <c r="M97" s="28" t="str">
        <f t="shared" si="22"/>
        <v/>
      </c>
      <c r="O97" s="28" t="str">
        <f t="shared" si="23"/>
        <v/>
      </c>
      <c r="P97" s="28" t="str">
        <f t="shared" si="24"/>
        <v/>
      </c>
      <c r="Q97" s="28" t="str">
        <f t="shared" si="25"/>
        <v/>
      </c>
      <c r="R97" s="28" t="str">
        <f t="shared" si="26"/>
        <v/>
      </c>
      <c r="S97" s="28" t="str">
        <f t="shared" si="27"/>
        <v/>
      </c>
      <c r="T97" s="28" t="str">
        <f t="shared" si="28"/>
        <v/>
      </c>
      <c r="U97" s="29" t="str">
        <f>IF(COUNT(A97:F97)&gt;='Données brutes'!$I$2,MIN(O97:T97),"")</f>
        <v/>
      </c>
      <c r="V97" s="30" t="str">
        <f t="shared" si="29"/>
        <v/>
      </c>
    </row>
    <row r="98" spans="1:22" hidden="1" x14ac:dyDescent="0.2">
      <c r="A98" s="25" t="str">
        <f>IF('Données brutes'!B98&lt;&gt;"",IF('Données brutes'!B98+0&lt;=1,1,IF('Données brutes'!B98+0&gt;=6000,6000,'Données brutes'!B98+0)),"")</f>
        <v/>
      </c>
      <c r="B98" s="27" t="str">
        <f>IF('Données brutes'!C98&lt;&gt;"",IF('Données brutes'!C98+0&gt;=20,20,'Données brutes'!C98+0),"")</f>
        <v/>
      </c>
      <c r="C98" s="27" t="str">
        <f>IF('Données brutes'!D98&lt;&gt;"",IF('Données brutes'!D98+0&gt;=20,20,'Données brutes'!D98+0),"")</f>
        <v/>
      </c>
      <c r="D98" s="27" t="str">
        <f>IF('Données brutes'!E98&lt;&gt;"",IF('Données brutes'!E98+0&gt;=10,10,'Données brutes'!E98+0),"")</f>
        <v/>
      </c>
      <c r="E98" s="31" t="str">
        <f>IF('Données brutes'!F98&lt;&gt;"",IF('Données brutes'!F98+0&lt;=0.015,0.015,IF('Données brutes'!F98+0&gt;=0.5,0.5,'Données brutes'!F98+0)),"")</f>
        <v/>
      </c>
      <c r="F98" s="26" t="str">
        <f>IF('Données brutes'!G98&lt;&gt;"",IF('Données brutes'!G98+0&lt;=1,1,IF('Données brutes'!G98+0&gt;=80,80,'Données brutes'!G98+0)),"")</f>
        <v/>
      </c>
      <c r="H98" s="28" t="str">
        <f t="shared" si="17"/>
        <v/>
      </c>
      <c r="I98" s="28" t="str">
        <f t="shared" si="18"/>
        <v/>
      </c>
      <c r="J98" s="28" t="str">
        <f t="shared" si="19"/>
        <v/>
      </c>
      <c r="K98" s="28" t="str">
        <f t="shared" si="20"/>
        <v/>
      </c>
      <c r="L98" s="28" t="str">
        <f t="shared" si="21"/>
        <v/>
      </c>
      <c r="M98" s="28" t="str">
        <f t="shared" si="22"/>
        <v/>
      </c>
      <c r="O98" s="28" t="str">
        <f t="shared" si="23"/>
        <v/>
      </c>
      <c r="P98" s="28" t="str">
        <f t="shared" si="24"/>
        <v/>
      </c>
      <c r="Q98" s="28" t="str">
        <f t="shared" si="25"/>
        <v/>
      </c>
      <c r="R98" s="28" t="str">
        <f t="shared" si="26"/>
        <v/>
      </c>
      <c r="S98" s="28" t="str">
        <f t="shared" si="27"/>
        <v/>
      </c>
      <c r="T98" s="28" t="str">
        <f t="shared" si="28"/>
        <v/>
      </c>
      <c r="U98" s="29" t="str">
        <f>IF(COUNT(A98:F98)&gt;='Données brutes'!$I$2,MIN(O98:T98),"")</f>
        <v/>
      </c>
      <c r="V98" s="30" t="str">
        <f t="shared" si="29"/>
        <v/>
      </c>
    </row>
    <row r="99" spans="1:22" hidden="1" x14ac:dyDescent="0.2">
      <c r="A99" s="25" t="str">
        <f>IF('Données brutes'!B99&lt;&gt;"",IF('Données brutes'!B99+0&lt;=1,1,IF('Données brutes'!B99+0&gt;=6000,6000,'Données brutes'!B99+0)),"")</f>
        <v/>
      </c>
      <c r="B99" s="27" t="str">
        <f>IF('Données brutes'!C99&lt;&gt;"",IF('Données brutes'!C99+0&gt;=20,20,'Données brutes'!C99+0),"")</f>
        <v/>
      </c>
      <c r="C99" s="27" t="str">
        <f>IF('Données brutes'!D99&lt;&gt;"",IF('Données brutes'!D99+0&gt;=20,20,'Données brutes'!D99+0),"")</f>
        <v/>
      </c>
      <c r="D99" s="27" t="str">
        <f>IF('Données brutes'!E99&lt;&gt;"",IF('Données brutes'!E99+0&gt;=10,10,'Données brutes'!E99+0),"")</f>
        <v/>
      </c>
      <c r="E99" s="31" t="str">
        <f>IF('Données brutes'!F99&lt;&gt;"",IF('Données brutes'!F99+0&lt;=0.015,0.015,IF('Données brutes'!F99+0&gt;=0.5,0.5,'Données brutes'!F99+0)),"")</f>
        <v/>
      </c>
      <c r="F99" s="26" t="str">
        <f>IF('Données brutes'!G99&lt;&gt;"",IF('Données brutes'!G99+0&lt;=1,1,IF('Données brutes'!G99+0&gt;=80,80,'Données brutes'!G99+0)),"")</f>
        <v/>
      </c>
      <c r="H99" s="28" t="str">
        <f t="shared" si="17"/>
        <v/>
      </c>
      <c r="I99" s="28" t="str">
        <f t="shared" si="18"/>
        <v/>
      </c>
      <c r="J99" s="28" t="str">
        <f t="shared" si="19"/>
        <v/>
      </c>
      <c r="K99" s="28" t="str">
        <f t="shared" si="20"/>
        <v/>
      </c>
      <c r="L99" s="28" t="str">
        <f t="shared" si="21"/>
        <v/>
      </c>
      <c r="M99" s="28" t="str">
        <f t="shared" si="22"/>
        <v/>
      </c>
      <c r="O99" s="28" t="str">
        <f t="shared" si="23"/>
        <v/>
      </c>
      <c r="P99" s="28" t="str">
        <f t="shared" si="24"/>
        <v/>
      </c>
      <c r="Q99" s="28" t="str">
        <f t="shared" si="25"/>
        <v/>
      </c>
      <c r="R99" s="28" t="str">
        <f t="shared" si="26"/>
        <v/>
      </c>
      <c r="S99" s="28" t="str">
        <f t="shared" si="27"/>
        <v/>
      </c>
      <c r="T99" s="28" t="str">
        <f t="shared" si="28"/>
        <v/>
      </c>
      <c r="U99" s="29" t="str">
        <f>IF(COUNT(A99:F99)&gt;='Données brutes'!$I$2,MIN(O99:T99),"")</f>
        <v/>
      </c>
      <c r="V99" s="30" t="str">
        <f t="shared" si="29"/>
        <v/>
      </c>
    </row>
    <row r="100" spans="1:22" hidden="1" x14ac:dyDescent="0.2">
      <c r="A100" s="25" t="str">
        <f>IF('Données brutes'!B100&lt;&gt;"",IF('Données brutes'!B100+0&lt;=1,1,IF('Données brutes'!B100+0&gt;=6000,6000,'Données brutes'!B100+0)),"")</f>
        <v/>
      </c>
      <c r="B100" s="27" t="str">
        <f>IF('Données brutes'!C100&lt;&gt;"",IF('Données brutes'!C100+0&gt;=20,20,'Données brutes'!C100+0),"")</f>
        <v/>
      </c>
      <c r="C100" s="27" t="str">
        <f>IF('Données brutes'!D100&lt;&gt;"",IF('Données brutes'!D100+0&gt;=20,20,'Données brutes'!D100+0),"")</f>
        <v/>
      </c>
      <c r="D100" s="27" t="str">
        <f>IF('Données brutes'!E100&lt;&gt;"",IF('Données brutes'!E100+0&gt;=10,10,'Données brutes'!E100+0),"")</f>
        <v/>
      </c>
      <c r="E100" s="31" t="str">
        <f>IF('Données brutes'!F100&lt;&gt;"",IF('Données brutes'!F100+0&lt;=0.015,0.015,IF('Données brutes'!F100+0&gt;=0.5,0.5,'Données brutes'!F100+0)),"")</f>
        <v/>
      </c>
      <c r="F100" s="26" t="str">
        <f>IF('Données brutes'!G100&lt;&gt;"",IF('Données brutes'!G100+0&lt;=1,1,IF('Données brutes'!G100+0&gt;=80,80,'Données brutes'!G100+0)),"")</f>
        <v/>
      </c>
      <c r="H100" s="28" t="str">
        <f t="shared" si="17"/>
        <v/>
      </c>
      <c r="I100" s="28" t="str">
        <f t="shared" si="18"/>
        <v/>
      </c>
      <c r="J100" s="28" t="str">
        <f t="shared" si="19"/>
        <v/>
      </c>
      <c r="K100" s="28" t="str">
        <f t="shared" si="20"/>
        <v/>
      </c>
      <c r="L100" s="28" t="str">
        <f t="shared" si="21"/>
        <v/>
      </c>
      <c r="M100" s="28" t="str">
        <f t="shared" si="22"/>
        <v/>
      </c>
      <c r="O100" s="28" t="str">
        <f t="shared" si="23"/>
        <v/>
      </c>
      <c r="P100" s="28" t="str">
        <f t="shared" si="24"/>
        <v/>
      </c>
      <c r="Q100" s="28" t="str">
        <f t="shared" si="25"/>
        <v/>
      </c>
      <c r="R100" s="28" t="str">
        <f t="shared" si="26"/>
        <v/>
      </c>
      <c r="S100" s="28" t="str">
        <f t="shared" si="27"/>
        <v/>
      </c>
      <c r="T100" s="28" t="str">
        <f t="shared" si="28"/>
        <v/>
      </c>
      <c r="U100" s="29" t="str">
        <f>IF(COUNT(A100:F100)&gt;='Données brutes'!$I$2,MIN(O100:T100),"")</f>
        <v/>
      </c>
      <c r="V100" s="30" t="str">
        <f t="shared" si="29"/>
        <v/>
      </c>
    </row>
    <row r="101" spans="1:22" hidden="1" x14ac:dyDescent="0.2">
      <c r="A101" s="25" t="str">
        <f>IF('Données brutes'!B101&lt;&gt;"",IF('Données brutes'!B101+0&lt;=1,1,IF('Données brutes'!B101+0&gt;=6000,6000,'Données brutes'!B101+0)),"")</f>
        <v/>
      </c>
      <c r="B101" s="27" t="str">
        <f>IF('Données brutes'!C101&lt;&gt;"",IF('Données brutes'!C101+0&gt;=20,20,'Données brutes'!C101+0),"")</f>
        <v/>
      </c>
      <c r="C101" s="27" t="str">
        <f>IF('Données brutes'!D101&lt;&gt;"",IF('Données brutes'!D101+0&gt;=20,20,'Données brutes'!D101+0),"")</f>
        <v/>
      </c>
      <c r="D101" s="27" t="str">
        <f>IF('Données brutes'!E101&lt;&gt;"",IF('Données brutes'!E101+0&gt;=10,10,'Données brutes'!E101+0),"")</f>
        <v/>
      </c>
      <c r="E101" s="31" t="str">
        <f>IF('Données brutes'!F101&lt;&gt;"",IF('Données brutes'!F101+0&lt;=0.015,0.015,IF('Données brutes'!F101+0&gt;=0.5,0.5,'Données brutes'!F101+0)),"")</f>
        <v/>
      </c>
      <c r="F101" s="26" t="str">
        <f>IF('Données brutes'!G101&lt;&gt;"",IF('Données brutes'!G101+0&lt;=1,1,IF('Données brutes'!G101+0&gt;=80,80,'Données brutes'!G101+0)),"")</f>
        <v/>
      </c>
      <c r="H101" s="28" t="str">
        <f t="shared" si="17"/>
        <v/>
      </c>
      <c r="I101" s="28" t="str">
        <f t="shared" si="18"/>
        <v/>
      </c>
      <c r="J101" s="28" t="str">
        <f t="shared" si="19"/>
        <v/>
      </c>
      <c r="K101" s="28" t="str">
        <f t="shared" si="20"/>
        <v/>
      </c>
      <c r="L101" s="28" t="str">
        <f t="shared" si="21"/>
        <v/>
      </c>
      <c r="M101" s="28" t="str">
        <f t="shared" si="22"/>
        <v/>
      </c>
      <c r="O101" s="28" t="str">
        <f t="shared" si="23"/>
        <v/>
      </c>
      <c r="P101" s="28" t="str">
        <f t="shared" si="24"/>
        <v/>
      </c>
      <c r="Q101" s="28" t="str">
        <f t="shared" si="25"/>
        <v/>
      </c>
      <c r="R101" s="28" t="str">
        <f t="shared" si="26"/>
        <v/>
      </c>
      <c r="S101" s="28" t="str">
        <f t="shared" si="27"/>
        <v/>
      </c>
      <c r="T101" s="28" t="str">
        <f t="shared" si="28"/>
        <v/>
      </c>
      <c r="U101" s="29" t="str">
        <f>IF(COUNT(A101:F101)&gt;='Données brutes'!$I$2,MIN(O101:T101),"")</f>
        <v/>
      </c>
      <c r="V101" s="30" t="str">
        <f t="shared" si="29"/>
        <v/>
      </c>
    </row>
    <row r="102" spans="1:22" hidden="1" x14ac:dyDescent="0.2">
      <c r="A102" s="25" t="str">
        <f>IF('Données brutes'!B102&lt;&gt;"",IF('Données brutes'!B102+0&lt;=1,1,IF('Données brutes'!B102+0&gt;=6000,6000,'Données brutes'!B102+0)),"")</f>
        <v/>
      </c>
      <c r="B102" s="27" t="str">
        <f>IF('Données brutes'!C102&lt;&gt;"",IF('Données brutes'!C102+0&gt;=20,20,'Données brutes'!C102+0),"")</f>
        <v/>
      </c>
      <c r="C102" s="27" t="str">
        <f>IF('Données brutes'!D102&lt;&gt;"",IF('Données brutes'!D102+0&gt;=20,20,'Données brutes'!D102+0),"")</f>
        <v/>
      </c>
      <c r="D102" s="27" t="str">
        <f>IF('Données brutes'!E102&lt;&gt;"",IF('Données brutes'!E102+0&gt;=10,10,'Données brutes'!E102+0),"")</f>
        <v/>
      </c>
      <c r="E102" s="31" t="str">
        <f>IF('Données brutes'!F102&lt;&gt;"",IF('Données brutes'!F102+0&lt;=0.015,0.015,IF('Données brutes'!F102+0&gt;=0.5,0.5,'Données brutes'!F102+0)),"")</f>
        <v/>
      </c>
      <c r="F102" s="26" t="str">
        <f>IF('Données brutes'!G102&lt;&gt;"",IF('Données brutes'!G102+0&lt;=1,1,IF('Données brutes'!G102+0&gt;=80,80,'Données brutes'!G102+0)),"")</f>
        <v/>
      </c>
      <c r="H102" s="28" t="str">
        <f t="shared" si="17"/>
        <v/>
      </c>
      <c r="I102" s="28" t="str">
        <f t="shared" si="18"/>
        <v/>
      </c>
      <c r="J102" s="28" t="str">
        <f t="shared" si="19"/>
        <v/>
      </c>
      <c r="K102" s="28" t="str">
        <f t="shared" si="20"/>
        <v/>
      </c>
      <c r="L102" s="28" t="str">
        <f t="shared" si="21"/>
        <v/>
      </c>
      <c r="M102" s="28" t="str">
        <f t="shared" si="22"/>
        <v/>
      </c>
      <c r="O102" s="28" t="str">
        <f t="shared" si="23"/>
        <v/>
      </c>
      <c r="P102" s="28" t="str">
        <f t="shared" si="24"/>
        <v/>
      </c>
      <c r="Q102" s="28" t="str">
        <f t="shared" si="25"/>
        <v/>
      </c>
      <c r="R102" s="28" t="str">
        <f t="shared" si="26"/>
        <v/>
      </c>
      <c r="S102" s="28" t="str">
        <f t="shared" si="27"/>
        <v/>
      </c>
      <c r="T102" s="28" t="str">
        <f t="shared" si="28"/>
        <v/>
      </c>
      <c r="U102" s="29" t="str">
        <f>IF(COUNT(A102:F102)&gt;='Données brutes'!$I$2,MIN(O102:T102),"")</f>
        <v/>
      </c>
      <c r="V102" s="30" t="str">
        <f t="shared" si="29"/>
        <v/>
      </c>
    </row>
    <row r="103" spans="1:22" hidden="1" x14ac:dyDescent="0.2">
      <c r="A103" s="25" t="str">
        <f>IF('Données brutes'!B103&lt;&gt;"",IF('Données brutes'!B103+0&lt;=1,1,IF('Données brutes'!B103+0&gt;=6000,6000,'Données brutes'!B103+0)),"")</f>
        <v/>
      </c>
      <c r="B103" s="27" t="str">
        <f>IF('Données brutes'!C103&lt;&gt;"",IF('Données brutes'!C103+0&gt;=20,20,'Données brutes'!C103+0),"")</f>
        <v/>
      </c>
      <c r="C103" s="27" t="str">
        <f>IF('Données brutes'!D103&lt;&gt;"",IF('Données brutes'!D103+0&gt;=20,20,'Données brutes'!D103+0),"")</f>
        <v/>
      </c>
      <c r="D103" s="27" t="str">
        <f>IF('Données brutes'!E103&lt;&gt;"",IF('Données brutes'!E103+0&gt;=10,10,'Données brutes'!E103+0),"")</f>
        <v/>
      </c>
      <c r="E103" s="31" t="str">
        <f>IF('Données brutes'!F103&lt;&gt;"",IF('Données brutes'!F103+0&lt;=0.015,0.015,IF('Données brutes'!F103+0&gt;=0.5,0.5,'Données brutes'!F103+0)),"")</f>
        <v/>
      </c>
      <c r="F103" s="26" t="str">
        <f>IF('Données brutes'!G103&lt;&gt;"",IF('Données brutes'!G103+0&lt;=1,1,IF('Données brutes'!G103+0&gt;=80,80,'Données brutes'!G103+0)),"")</f>
        <v/>
      </c>
      <c r="H103" s="28" t="str">
        <f t="shared" si="17"/>
        <v/>
      </c>
      <c r="I103" s="28" t="str">
        <f t="shared" si="18"/>
        <v/>
      </c>
      <c r="J103" s="28" t="str">
        <f t="shared" si="19"/>
        <v/>
      </c>
      <c r="K103" s="28" t="str">
        <f t="shared" si="20"/>
        <v/>
      </c>
      <c r="L103" s="28" t="str">
        <f t="shared" si="21"/>
        <v/>
      </c>
      <c r="M103" s="28" t="str">
        <f t="shared" si="22"/>
        <v/>
      </c>
      <c r="O103" s="28" t="str">
        <f t="shared" si="23"/>
        <v/>
      </c>
      <c r="P103" s="28" t="str">
        <f t="shared" si="24"/>
        <v/>
      </c>
      <c r="Q103" s="28" t="str">
        <f t="shared" si="25"/>
        <v/>
      </c>
      <c r="R103" s="28" t="str">
        <f t="shared" si="26"/>
        <v/>
      </c>
      <c r="S103" s="28" t="str">
        <f t="shared" si="27"/>
        <v/>
      </c>
      <c r="T103" s="28" t="str">
        <f t="shared" si="28"/>
        <v/>
      </c>
      <c r="U103" s="29" t="str">
        <f>IF(COUNT(A103:F103)&gt;='Données brutes'!$I$2,MIN(O103:T103),"")</f>
        <v/>
      </c>
      <c r="V103" s="30" t="str">
        <f t="shared" si="29"/>
        <v/>
      </c>
    </row>
    <row r="104" spans="1:22" hidden="1" x14ac:dyDescent="0.2">
      <c r="A104" s="25" t="str">
        <f>IF('Données brutes'!B104&lt;&gt;"",IF('Données brutes'!B104+0&lt;=1,1,IF('Données brutes'!B104+0&gt;=6000,6000,'Données brutes'!B104+0)),"")</f>
        <v/>
      </c>
      <c r="B104" s="27" t="str">
        <f>IF('Données brutes'!C104&lt;&gt;"",IF('Données brutes'!C104+0&gt;=20,20,'Données brutes'!C104+0),"")</f>
        <v/>
      </c>
      <c r="C104" s="27" t="str">
        <f>IF('Données brutes'!D104&lt;&gt;"",IF('Données brutes'!D104+0&gt;=20,20,'Données brutes'!D104+0),"")</f>
        <v/>
      </c>
      <c r="D104" s="27" t="str">
        <f>IF('Données brutes'!E104&lt;&gt;"",IF('Données brutes'!E104+0&gt;=10,10,'Données brutes'!E104+0),"")</f>
        <v/>
      </c>
      <c r="E104" s="31" t="str">
        <f>IF('Données brutes'!F104&lt;&gt;"",IF('Données brutes'!F104+0&lt;=0.015,0.015,IF('Données brutes'!F104+0&gt;=0.5,0.5,'Données brutes'!F104+0)),"")</f>
        <v/>
      </c>
      <c r="F104" s="26" t="str">
        <f>IF('Données brutes'!G104&lt;&gt;"",IF('Données brutes'!G104+0&lt;=1,1,IF('Données brutes'!G104+0&gt;=80,80,'Données brutes'!G104+0)),"")</f>
        <v/>
      </c>
      <c r="H104" s="28" t="str">
        <f t="shared" si="17"/>
        <v/>
      </c>
      <c r="I104" s="28" t="str">
        <f t="shared" si="18"/>
        <v/>
      </c>
      <c r="J104" s="28" t="str">
        <f t="shared" si="19"/>
        <v/>
      </c>
      <c r="K104" s="28" t="str">
        <f t="shared" si="20"/>
        <v/>
      </c>
      <c r="L104" s="28" t="str">
        <f t="shared" si="21"/>
        <v/>
      </c>
      <c r="M104" s="28" t="str">
        <f t="shared" si="22"/>
        <v/>
      </c>
      <c r="O104" s="28" t="str">
        <f t="shared" si="23"/>
        <v/>
      </c>
      <c r="P104" s="28" t="str">
        <f t="shared" si="24"/>
        <v/>
      </c>
      <c r="Q104" s="28" t="str">
        <f t="shared" si="25"/>
        <v/>
      </c>
      <c r="R104" s="28" t="str">
        <f t="shared" si="26"/>
        <v/>
      </c>
      <c r="S104" s="28" t="str">
        <f t="shared" si="27"/>
        <v/>
      </c>
      <c r="T104" s="28" t="str">
        <f t="shared" si="28"/>
        <v/>
      </c>
      <c r="U104" s="29" t="str">
        <f>IF(COUNT(A104:F104)&gt;='Données brutes'!$I$2,MIN(O104:T104),"")</f>
        <v/>
      </c>
      <c r="V104" s="30" t="str">
        <f t="shared" si="29"/>
        <v/>
      </c>
    </row>
    <row r="105" spans="1:22" hidden="1" x14ac:dyDescent="0.2">
      <c r="A105" s="25" t="str">
        <f>IF('Données brutes'!B105&lt;&gt;"",IF('Données brutes'!B105+0&lt;=1,1,IF('Données brutes'!B105+0&gt;=6000,6000,'Données brutes'!B105+0)),"")</f>
        <v/>
      </c>
      <c r="B105" s="27" t="str">
        <f>IF('Données brutes'!C105&lt;&gt;"",IF('Données brutes'!C105+0&gt;=20,20,'Données brutes'!C105+0),"")</f>
        <v/>
      </c>
      <c r="C105" s="27" t="str">
        <f>IF('Données brutes'!D105&lt;&gt;"",IF('Données brutes'!D105+0&gt;=20,20,'Données brutes'!D105+0),"")</f>
        <v/>
      </c>
      <c r="D105" s="27" t="str">
        <f>IF('Données brutes'!E105&lt;&gt;"",IF('Données brutes'!E105+0&gt;=10,10,'Données brutes'!E105+0),"")</f>
        <v/>
      </c>
      <c r="E105" s="31" t="str">
        <f>IF('Données brutes'!F105&lt;&gt;"",IF('Données brutes'!F105+0&lt;=0.015,0.015,IF('Données brutes'!F105+0&gt;=0.5,0.5,'Données brutes'!F105+0)),"")</f>
        <v/>
      </c>
      <c r="F105" s="26" t="str">
        <f>IF('Données brutes'!G105&lt;&gt;"",IF('Données brutes'!G105+0&lt;=1,1,IF('Données brutes'!G105+0&gt;=80,80,'Données brutes'!G105+0)),"")</f>
        <v/>
      </c>
      <c r="H105" s="28" t="str">
        <f t="shared" si="17"/>
        <v/>
      </c>
      <c r="I105" s="28" t="str">
        <f t="shared" si="18"/>
        <v/>
      </c>
      <c r="J105" s="28" t="str">
        <f t="shared" si="19"/>
        <v/>
      </c>
      <c r="K105" s="28" t="str">
        <f t="shared" si="20"/>
        <v/>
      </c>
      <c r="L105" s="28" t="str">
        <f t="shared" si="21"/>
        <v/>
      </c>
      <c r="M105" s="28" t="str">
        <f t="shared" si="22"/>
        <v/>
      </c>
      <c r="O105" s="28" t="str">
        <f t="shared" si="23"/>
        <v/>
      </c>
      <c r="P105" s="28" t="str">
        <f t="shared" si="24"/>
        <v/>
      </c>
      <c r="Q105" s="28" t="str">
        <f t="shared" si="25"/>
        <v/>
      </c>
      <c r="R105" s="28" t="str">
        <f t="shared" si="26"/>
        <v/>
      </c>
      <c r="S105" s="28" t="str">
        <f t="shared" si="27"/>
        <v/>
      </c>
      <c r="T105" s="28" t="str">
        <f t="shared" si="28"/>
        <v/>
      </c>
      <c r="U105" s="29" t="str">
        <f>IF(COUNT(A105:F105)&gt;='Données brutes'!$I$2,MIN(O105:T105),"")</f>
        <v/>
      </c>
      <c r="V105" s="30" t="str">
        <f t="shared" si="29"/>
        <v/>
      </c>
    </row>
    <row r="106" spans="1:22" hidden="1" x14ac:dyDescent="0.2">
      <c r="A106" s="25" t="str">
        <f>IF('Données brutes'!B106&lt;&gt;"",IF('Données brutes'!B106+0&lt;=1,1,IF('Données brutes'!B106+0&gt;=6000,6000,'Données brutes'!B106+0)),"")</f>
        <v/>
      </c>
      <c r="B106" s="27" t="str">
        <f>IF('Données brutes'!C106&lt;&gt;"",IF('Données brutes'!C106+0&gt;=20,20,'Données brutes'!C106+0),"")</f>
        <v/>
      </c>
      <c r="C106" s="27" t="str">
        <f>IF('Données brutes'!D106&lt;&gt;"",IF('Données brutes'!D106+0&gt;=20,20,'Données brutes'!D106+0),"")</f>
        <v/>
      </c>
      <c r="D106" s="27" t="str">
        <f>IF('Données brutes'!E106&lt;&gt;"",IF('Données brutes'!E106+0&gt;=10,10,'Données brutes'!E106+0),"")</f>
        <v/>
      </c>
      <c r="E106" s="31" t="str">
        <f>IF('Données brutes'!F106&lt;&gt;"",IF('Données brutes'!F106+0&lt;=0.015,0.015,IF('Données brutes'!F106+0&gt;=0.5,0.5,'Données brutes'!F106+0)),"")</f>
        <v/>
      </c>
      <c r="F106" s="26" t="str">
        <f>IF('Données brutes'!G106&lt;&gt;"",IF('Données brutes'!G106+0&lt;=1,1,IF('Données brutes'!G106+0&gt;=80,80,'Données brutes'!G106+0)),"")</f>
        <v/>
      </c>
      <c r="H106" s="28" t="str">
        <f t="shared" si="17"/>
        <v/>
      </c>
      <c r="I106" s="28" t="str">
        <f t="shared" si="18"/>
        <v/>
      </c>
      <c r="J106" s="28" t="str">
        <f t="shared" si="19"/>
        <v/>
      </c>
      <c r="K106" s="28" t="str">
        <f t="shared" si="20"/>
        <v/>
      </c>
      <c r="L106" s="28" t="str">
        <f t="shared" si="21"/>
        <v/>
      </c>
      <c r="M106" s="28" t="str">
        <f t="shared" si="22"/>
        <v/>
      </c>
      <c r="O106" s="28" t="str">
        <f t="shared" si="23"/>
        <v/>
      </c>
      <c r="P106" s="28" t="str">
        <f t="shared" si="24"/>
        <v/>
      </c>
      <c r="Q106" s="28" t="str">
        <f t="shared" si="25"/>
        <v/>
      </c>
      <c r="R106" s="28" t="str">
        <f t="shared" si="26"/>
        <v/>
      </c>
      <c r="S106" s="28" t="str">
        <f t="shared" si="27"/>
        <v/>
      </c>
      <c r="T106" s="28" t="str">
        <f t="shared" si="28"/>
        <v/>
      </c>
      <c r="U106" s="29" t="str">
        <f>IF(COUNT(A106:F106)&gt;='Données brutes'!$I$2,MIN(O106:T106),"")</f>
        <v/>
      </c>
      <c r="V106" s="30" t="str">
        <f t="shared" si="29"/>
        <v/>
      </c>
    </row>
    <row r="107" spans="1:22" hidden="1" x14ac:dyDescent="0.2">
      <c r="A107" s="25" t="str">
        <f>IF('Données brutes'!B107&lt;&gt;"",IF('Données brutes'!B107+0&lt;=1,1,IF('Données brutes'!B107+0&gt;=6000,6000,'Données brutes'!B107+0)),"")</f>
        <v/>
      </c>
      <c r="B107" s="27" t="str">
        <f>IF('Données brutes'!C107&lt;&gt;"",IF('Données brutes'!C107+0&gt;=20,20,'Données brutes'!C107+0),"")</f>
        <v/>
      </c>
      <c r="C107" s="27" t="str">
        <f>IF('Données brutes'!D107&lt;&gt;"",IF('Données brutes'!D107+0&gt;=20,20,'Données brutes'!D107+0),"")</f>
        <v/>
      </c>
      <c r="D107" s="27" t="str">
        <f>IF('Données brutes'!E107&lt;&gt;"",IF('Données brutes'!E107+0&gt;=10,10,'Données brutes'!E107+0),"")</f>
        <v/>
      </c>
      <c r="E107" s="31" t="str">
        <f>IF('Données brutes'!F107&lt;&gt;"",IF('Données brutes'!F107+0&lt;=0.015,0.015,IF('Données brutes'!F107+0&gt;=0.5,0.5,'Données brutes'!F107+0)),"")</f>
        <v/>
      </c>
      <c r="F107" s="26" t="str">
        <f>IF('Données brutes'!G107&lt;&gt;"",IF('Données brutes'!G107+0&lt;=1,1,IF('Données brutes'!G107+0&gt;=80,80,'Données brutes'!G107+0)),"")</f>
        <v/>
      </c>
      <c r="H107" s="28" t="str">
        <f t="shared" si="17"/>
        <v/>
      </c>
      <c r="I107" s="28" t="str">
        <f t="shared" si="18"/>
        <v/>
      </c>
      <c r="J107" s="28" t="str">
        <f t="shared" si="19"/>
        <v/>
      </c>
      <c r="K107" s="28" t="str">
        <f t="shared" si="20"/>
        <v/>
      </c>
      <c r="L107" s="28" t="str">
        <f t="shared" si="21"/>
        <v/>
      </c>
      <c r="M107" s="28" t="str">
        <f t="shared" si="22"/>
        <v/>
      </c>
      <c r="O107" s="28" t="str">
        <f t="shared" si="23"/>
        <v/>
      </c>
      <c r="P107" s="28" t="str">
        <f t="shared" si="24"/>
        <v/>
      </c>
      <c r="Q107" s="28" t="str">
        <f t="shared" si="25"/>
        <v/>
      </c>
      <c r="R107" s="28" t="str">
        <f t="shared" si="26"/>
        <v/>
      </c>
      <c r="S107" s="28" t="str">
        <f t="shared" si="27"/>
        <v/>
      </c>
      <c r="T107" s="28" t="str">
        <f t="shared" si="28"/>
        <v/>
      </c>
      <c r="U107" s="29" t="str">
        <f>IF(COUNT(A107:F107)&gt;='Données brutes'!$I$2,MIN(O107:T107),"")</f>
        <v/>
      </c>
      <c r="V107" s="30" t="str">
        <f t="shared" si="29"/>
        <v/>
      </c>
    </row>
    <row r="108" spans="1:22" hidden="1" x14ac:dyDescent="0.2">
      <c r="A108" s="25" t="str">
        <f>IF('Données brutes'!B108&lt;&gt;"",IF('Données brutes'!B108+0&lt;=1,1,IF('Données brutes'!B108+0&gt;=6000,6000,'Données brutes'!B108+0)),"")</f>
        <v/>
      </c>
      <c r="B108" s="27" t="str">
        <f>IF('Données brutes'!C108&lt;&gt;"",IF('Données brutes'!C108+0&gt;=20,20,'Données brutes'!C108+0),"")</f>
        <v/>
      </c>
      <c r="C108" s="27" t="str">
        <f>IF('Données brutes'!D108&lt;&gt;"",IF('Données brutes'!D108+0&gt;=20,20,'Données brutes'!D108+0),"")</f>
        <v/>
      </c>
      <c r="D108" s="27" t="str">
        <f>IF('Données brutes'!E108&lt;&gt;"",IF('Données brutes'!E108+0&gt;=10,10,'Données brutes'!E108+0),"")</f>
        <v/>
      </c>
      <c r="E108" s="31" t="str">
        <f>IF('Données brutes'!F108&lt;&gt;"",IF('Données brutes'!F108+0&lt;=0.015,0.015,IF('Données brutes'!F108+0&gt;=0.5,0.5,'Données brutes'!F108+0)),"")</f>
        <v/>
      </c>
      <c r="F108" s="26" t="str">
        <f>IF('Données brutes'!G108&lt;&gt;"",IF('Données brutes'!G108+0&lt;=1,1,IF('Données brutes'!G108+0&gt;=80,80,'Données brutes'!G108+0)),"")</f>
        <v/>
      </c>
      <c r="H108" s="28" t="str">
        <f t="shared" si="17"/>
        <v/>
      </c>
      <c r="I108" s="28" t="str">
        <f t="shared" si="18"/>
        <v/>
      </c>
      <c r="J108" s="28" t="str">
        <f t="shared" si="19"/>
        <v/>
      </c>
      <c r="K108" s="28" t="str">
        <f t="shared" si="20"/>
        <v/>
      </c>
      <c r="L108" s="28" t="str">
        <f t="shared" si="21"/>
        <v/>
      </c>
      <c r="M108" s="28" t="str">
        <f t="shared" si="22"/>
        <v/>
      </c>
      <c r="O108" s="28" t="str">
        <f t="shared" si="23"/>
        <v/>
      </c>
      <c r="P108" s="28" t="str">
        <f t="shared" si="24"/>
        <v/>
      </c>
      <c r="Q108" s="28" t="str">
        <f t="shared" si="25"/>
        <v/>
      </c>
      <c r="R108" s="28" t="str">
        <f t="shared" si="26"/>
        <v/>
      </c>
      <c r="S108" s="28" t="str">
        <f t="shared" si="27"/>
        <v/>
      </c>
      <c r="T108" s="28" t="str">
        <f t="shared" si="28"/>
        <v/>
      </c>
      <c r="U108" s="29" t="str">
        <f>IF(COUNT(A108:F108)&gt;='Données brutes'!$I$2,MIN(O108:T108),"")</f>
        <v/>
      </c>
      <c r="V108" s="30" t="str">
        <f t="shared" si="29"/>
        <v/>
      </c>
    </row>
    <row r="109" spans="1:22" hidden="1" x14ac:dyDescent="0.2">
      <c r="A109" s="25" t="str">
        <f>IF('Données brutes'!B109&lt;&gt;"",IF('Données brutes'!B109+0&lt;=1,1,IF('Données brutes'!B109+0&gt;=6000,6000,'Données brutes'!B109+0)),"")</f>
        <v/>
      </c>
      <c r="B109" s="27" t="str">
        <f>IF('Données brutes'!C109&lt;&gt;"",IF('Données brutes'!C109+0&gt;=20,20,'Données brutes'!C109+0),"")</f>
        <v/>
      </c>
      <c r="C109" s="27" t="str">
        <f>IF('Données brutes'!D109&lt;&gt;"",IF('Données brutes'!D109+0&gt;=20,20,'Données brutes'!D109+0),"")</f>
        <v/>
      </c>
      <c r="D109" s="27" t="str">
        <f>IF('Données brutes'!E109&lt;&gt;"",IF('Données brutes'!E109+0&gt;=10,10,'Données brutes'!E109+0),"")</f>
        <v/>
      </c>
      <c r="E109" s="31" t="str">
        <f>IF('Données brutes'!F109&lt;&gt;"",IF('Données brutes'!F109+0&lt;=0.015,0.015,IF('Données brutes'!F109+0&gt;=0.5,0.5,'Données brutes'!F109+0)),"")</f>
        <v/>
      </c>
      <c r="F109" s="26" t="str">
        <f>IF('Données brutes'!G109&lt;&gt;"",IF('Données brutes'!G109+0&lt;=1,1,IF('Données brutes'!G109+0&gt;=80,80,'Données brutes'!G109+0)),"")</f>
        <v/>
      </c>
      <c r="H109" s="28" t="str">
        <f t="shared" si="17"/>
        <v/>
      </c>
      <c r="I109" s="28" t="str">
        <f t="shared" si="18"/>
        <v/>
      </c>
      <c r="J109" s="28" t="str">
        <f t="shared" si="19"/>
        <v/>
      </c>
      <c r="K109" s="28" t="str">
        <f t="shared" si="20"/>
        <v/>
      </c>
      <c r="L109" s="28" t="str">
        <f t="shared" si="21"/>
        <v/>
      </c>
      <c r="M109" s="28" t="str">
        <f t="shared" si="22"/>
        <v/>
      </c>
      <c r="O109" s="28" t="str">
        <f t="shared" si="23"/>
        <v/>
      </c>
      <c r="P109" s="28" t="str">
        <f t="shared" si="24"/>
        <v/>
      </c>
      <c r="Q109" s="28" t="str">
        <f t="shared" si="25"/>
        <v/>
      </c>
      <c r="R109" s="28" t="str">
        <f t="shared" si="26"/>
        <v/>
      </c>
      <c r="S109" s="28" t="str">
        <f t="shared" si="27"/>
        <v/>
      </c>
      <c r="T109" s="28" t="str">
        <f t="shared" si="28"/>
        <v/>
      </c>
      <c r="U109" s="29" t="str">
        <f>IF(COUNT(A109:F109)&gt;='Données brutes'!$I$2,MIN(O109:T109),"")</f>
        <v/>
      </c>
      <c r="V109" s="30" t="str">
        <f t="shared" si="29"/>
        <v/>
      </c>
    </row>
    <row r="110" spans="1:22" hidden="1" x14ac:dyDescent="0.2">
      <c r="A110" s="25" t="str">
        <f>IF('Données brutes'!B110&lt;&gt;"",IF('Données brutes'!B110+0&lt;=1,1,IF('Données brutes'!B110+0&gt;=6000,6000,'Données brutes'!B110+0)),"")</f>
        <v/>
      </c>
      <c r="B110" s="27" t="str">
        <f>IF('Données brutes'!C110&lt;&gt;"",IF('Données brutes'!C110+0&gt;=20,20,'Données brutes'!C110+0),"")</f>
        <v/>
      </c>
      <c r="C110" s="27" t="str">
        <f>IF('Données brutes'!D110&lt;&gt;"",IF('Données brutes'!D110+0&gt;=20,20,'Données brutes'!D110+0),"")</f>
        <v/>
      </c>
      <c r="D110" s="27" t="str">
        <f>IF('Données brutes'!E110&lt;&gt;"",IF('Données brutes'!E110+0&gt;=10,10,'Données brutes'!E110+0),"")</f>
        <v/>
      </c>
      <c r="E110" s="31" t="str">
        <f>IF('Données brutes'!F110&lt;&gt;"",IF('Données brutes'!F110+0&lt;=0.015,0.015,IF('Données brutes'!F110+0&gt;=0.5,0.5,'Données brutes'!F110+0)),"")</f>
        <v/>
      </c>
      <c r="F110" s="26" t="str">
        <f>IF('Données brutes'!G110&lt;&gt;"",IF('Données brutes'!G110+0&lt;=1,1,IF('Données brutes'!G110+0&gt;=80,80,'Données brutes'!G110+0)),"")</f>
        <v/>
      </c>
      <c r="H110" s="28" t="str">
        <f t="shared" si="17"/>
        <v/>
      </c>
      <c r="I110" s="28" t="str">
        <f t="shared" si="18"/>
        <v/>
      </c>
      <c r="J110" s="28" t="str">
        <f t="shared" si="19"/>
        <v/>
      </c>
      <c r="K110" s="28" t="str">
        <f t="shared" si="20"/>
        <v/>
      </c>
      <c r="L110" s="28" t="str">
        <f t="shared" si="21"/>
        <v/>
      </c>
      <c r="M110" s="28" t="str">
        <f t="shared" si="22"/>
        <v/>
      </c>
      <c r="O110" s="28" t="str">
        <f t="shared" si="23"/>
        <v/>
      </c>
      <c r="P110" s="28" t="str">
        <f t="shared" si="24"/>
        <v/>
      </c>
      <c r="Q110" s="28" t="str">
        <f t="shared" si="25"/>
        <v/>
      </c>
      <c r="R110" s="28" t="str">
        <f t="shared" si="26"/>
        <v/>
      </c>
      <c r="S110" s="28" t="str">
        <f t="shared" si="27"/>
        <v/>
      </c>
      <c r="T110" s="28" t="str">
        <f t="shared" si="28"/>
        <v/>
      </c>
      <c r="U110" s="29" t="str">
        <f>IF(COUNT(A110:F110)&gt;='Données brutes'!$I$2,MIN(O110:T110),"")</f>
        <v/>
      </c>
      <c r="V110" s="30" t="str">
        <f t="shared" si="29"/>
        <v/>
      </c>
    </row>
    <row r="111" spans="1:22" hidden="1" x14ac:dyDescent="0.2">
      <c r="A111" s="25" t="str">
        <f>IF('Données brutes'!B111&lt;&gt;"",IF('Données brutes'!B111+0&lt;=1,1,IF('Données brutes'!B111+0&gt;=6000,6000,'Données brutes'!B111+0)),"")</f>
        <v/>
      </c>
      <c r="B111" s="27" t="str">
        <f>IF('Données brutes'!C111&lt;&gt;"",IF('Données brutes'!C111+0&gt;=20,20,'Données brutes'!C111+0),"")</f>
        <v/>
      </c>
      <c r="C111" s="27" t="str">
        <f>IF('Données brutes'!D111&lt;&gt;"",IF('Données brutes'!D111+0&gt;=20,20,'Données brutes'!D111+0),"")</f>
        <v/>
      </c>
      <c r="D111" s="27" t="str">
        <f>IF('Données brutes'!E111&lt;&gt;"",IF('Données brutes'!E111+0&gt;=10,10,'Données brutes'!E111+0),"")</f>
        <v/>
      </c>
      <c r="E111" s="31" t="str">
        <f>IF('Données brutes'!F111&lt;&gt;"",IF('Données brutes'!F111+0&lt;=0.015,0.015,IF('Données brutes'!F111+0&gt;=0.5,0.5,'Données brutes'!F111+0)),"")</f>
        <v/>
      </c>
      <c r="F111" s="26" t="str">
        <f>IF('Données brutes'!G111&lt;&gt;"",IF('Données brutes'!G111+0&lt;=1,1,IF('Données brutes'!G111+0&gt;=80,80,'Données brutes'!G111+0)),"")</f>
        <v/>
      </c>
      <c r="H111" s="28" t="str">
        <f t="shared" si="17"/>
        <v/>
      </c>
      <c r="I111" s="28" t="str">
        <f t="shared" si="18"/>
        <v/>
      </c>
      <c r="J111" s="28" t="str">
        <f t="shared" si="19"/>
        <v/>
      </c>
      <c r="K111" s="28" t="str">
        <f t="shared" si="20"/>
        <v/>
      </c>
      <c r="L111" s="28" t="str">
        <f t="shared" si="21"/>
        <v/>
      </c>
      <c r="M111" s="28" t="str">
        <f t="shared" si="22"/>
        <v/>
      </c>
      <c r="O111" s="28" t="str">
        <f t="shared" si="23"/>
        <v/>
      </c>
      <c r="P111" s="28" t="str">
        <f t="shared" si="24"/>
        <v/>
      </c>
      <c r="Q111" s="28" t="str">
        <f t="shared" si="25"/>
        <v/>
      </c>
      <c r="R111" s="28" t="str">
        <f t="shared" si="26"/>
        <v/>
      </c>
      <c r="S111" s="28" t="str">
        <f t="shared" si="27"/>
        <v/>
      </c>
      <c r="T111" s="28" t="str">
        <f t="shared" si="28"/>
        <v/>
      </c>
      <c r="U111" s="29" t="str">
        <f>IF(COUNT(A111:F111)&gt;='Données brutes'!$I$2,MIN(O111:T111),"")</f>
        <v/>
      </c>
      <c r="V111" s="30" t="str">
        <f t="shared" si="29"/>
        <v/>
      </c>
    </row>
    <row r="112" spans="1:22" hidden="1" x14ac:dyDescent="0.2">
      <c r="A112" s="25" t="str">
        <f>IF('Données brutes'!B112&lt;&gt;"",IF('Données brutes'!B112+0&lt;=1,1,IF('Données brutes'!B112+0&gt;=6000,6000,'Données brutes'!B112+0)),"")</f>
        <v/>
      </c>
      <c r="B112" s="27" t="str">
        <f>IF('Données brutes'!C112&lt;&gt;"",IF('Données brutes'!C112+0&gt;=20,20,'Données brutes'!C112+0),"")</f>
        <v/>
      </c>
      <c r="C112" s="27" t="str">
        <f>IF('Données brutes'!D112&lt;&gt;"",IF('Données brutes'!D112+0&gt;=20,20,'Données brutes'!D112+0),"")</f>
        <v/>
      </c>
      <c r="D112" s="27" t="str">
        <f>IF('Données brutes'!E112&lt;&gt;"",IF('Données brutes'!E112+0&gt;=10,10,'Données brutes'!E112+0),"")</f>
        <v/>
      </c>
      <c r="E112" s="31" t="str">
        <f>IF('Données brutes'!F112&lt;&gt;"",IF('Données brutes'!F112+0&lt;=0.015,0.015,IF('Données brutes'!F112+0&gt;=0.5,0.5,'Données brutes'!F112+0)),"")</f>
        <v/>
      </c>
      <c r="F112" s="26" t="str">
        <f>IF('Données brutes'!G112&lt;&gt;"",IF('Données brutes'!G112+0&lt;=1,1,IF('Données brutes'!G112+0&gt;=80,80,'Données brutes'!G112+0)),"")</f>
        <v/>
      </c>
      <c r="H112" s="28" t="str">
        <f t="shared" si="17"/>
        <v/>
      </c>
      <c r="I112" s="28" t="str">
        <f t="shared" si="18"/>
        <v/>
      </c>
      <c r="J112" s="28" t="str">
        <f t="shared" si="19"/>
        <v/>
      </c>
      <c r="K112" s="28" t="str">
        <f t="shared" si="20"/>
        <v/>
      </c>
      <c r="L112" s="28" t="str">
        <f t="shared" si="21"/>
        <v/>
      </c>
      <c r="M112" s="28" t="str">
        <f t="shared" si="22"/>
        <v/>
      </c>
      <c r="O112" s="28" t="str">
        <f t="shared" si="23"/>
        <v/>
      </c>
      <c r="P112" s="28" t="str">
        <f t="shared" si="24"/>
        <v/>
      </c>
      <c r="Q112" s="28" t="str">
        <f t="shared" si="25"/>
        <v/>
      </c>
      <c r="R112" s="28" t="str">
        <f t="shared" si="26"/>
        <v/>
      </c>
      <c r="S112" s="28" t="str">
        <f t="shared" si="27"/>
        <v/>
      </c>
      <c r="T112" s="28" t="str">
        <f t="shared" si="28"/>
        <v/>
      </c>
      <c r="U112" s="29" t="str">
        <f>IF(COUNT(A112:F112)&gt;='Données brutes'!$I$2,MIN(O112:T112),"")</f>
        <v/>
      </c>
      <c r="V112" s="30" t="str">
        <f t="shared" si="29"/>
        <v/>
      </c>
    </row>
    <row r="113" spans="1:22" hidden="1" x14ac:dyDescent="0.2">
      <c r="A113" s="25" t="str">
        <f>IF('Données brutes'!B113&lt;&gt;"",IF('Données brutes'!B113+0&lt;=1,1,IF('Données brutes'!B113+0&gt;=6000,6000,'Données brutes'!B113+0)),"")</f>
        <v/>
      </c>
      <c r="B113" s="27" t="str">
        <f>IF('Données brutes'!C113&lt;&gt;"",IF('Données brutes'!C113+0&gt;=20,20,'Données brutes'!C113+0),"")</f>
        <v/>
      </c>
      <c r="C113" s="27" t="str">
        <f>IF('Données brutes'!D113&lt;&gt;"",IF('Données brutes'!D113+0&gt;=20,20,'Données brutes'!D113+0),"")</f>
        <v/>
      </c>
      <c r="D113" s="27" t="str">
        <f>IF('Données brutes'!E113&lt;&gt;"",IF('Données brutes'!E113+0&gt;=10,10,'Données brutes'!E113+0),"")</f>
        <v/>
      </c>
      <c r="E113" s="31" t="str">
        <f>IF('Données brutes'!F113&lt;&gt;"",IF('Données brutes'!F113+0&lt;=0.015,0.015,IF('Données brutes'!F113+0&gt;=0.5,0.5,'Données brutes'!F113+0)),"")</f>
        <v/>
      </c>
      <c r="F113" s="26" t="str">
        <f>IF('Données brutes'!G113&lt;&gt;"",IF('Données brutes'!G113+0&lt;=1,1,IF('Données brutes'!G113+0&gt;=80,80,'Données brutes'!G113+0)),"")</f>
        <v/>
      </c>
      <c r="H113" s="28" t="str">
        <f t="shared" si="17"/>
        <v/>
      </c>
      <c r="I113" s="28" t="str">
        <f t="shared" si="18"/>
        <v/>
      </c>
      <c r="J113" s="28" t="str">
        <f t="shared" si="19"/>
        <v/>
      </c>
      <c r="K113" s="28" t="str">
        <f t="shared" si="20"/>
        <v/>
      </c>
      <c r="L113" s="28" t="str">
        <f t="shared" si="21"/>
        <v/>
      </c>
      <c r="M113" s="28" t="str">
        <f t="shared" si="22"/>
        <v/>
      </c>
      <c r="O113" s="28" t="str">
        <f t="shared" si="23"/>
        <v/>
      </c>
      <c r="P113" s="28" t="str">
        <f t="shared" si="24"/>
        <v/>
      </c>
      <c r="Q113" s="28" t="str">
        <f t="shared" si="25"/>
        <v/>
      </c>
      <c r="R113" s="28" t="str">
        <f t="shared" si="26"/>
        <v/>
      </c>
      <c r="S113" s="28" t="str">
        <f t="shared" si="27"/>
        <v/>
      </c>
      <c r="T113" s="28" t="str">
        <f t="shared" si="28"/>
        <v/>
      </c>
      <c r="U113" s="29" t="str">
        <f>IF(COUNT(A113:F113)&gt;='Données brutes'!$I$2,MIN(O113:T113),"")</f>
        <v/>
      </c>
      <c r="V113" s="30" t="str">
        <f t="shared" si="29"/>
        <v/>
      </c>
    </row>
    <row r="114" spans="1:22" hidden="1" x14ac:dyDescent="0.2">
      <c r="A114" s="25" t="str">
        <f>IF('Données brutes'!B114&lt;&gt;"",IF('Données brutes'!B114+0&lt;=1,1,IF('Données brutes'!B114+0&gt;=6000,6000,'Données brutes'!B114+0)),"")</f>
        <v/>
      </c>
      <c r="B114" s="27" t="str">
        <f>IF('Données brutes'!C114&lt;&gt;"",IF('Données brutes'!C114+0&gt;=20,20,'Données brutes'!C114+0),"")</f>
        <v/>
      </c>
      <c r="C114" s="27" t="str">
        <f>IF('Données brutes'!D114&lt;&gt;"",IF('Données brutes'!D114+0&gt;=20,20,'Données brutes'!D114+0),"")</f>
        <v/>
      </c>
      <c r="D114" s="27" t="str">
        <f>IF('Données brutes'!E114&lt;&gt;"",IF('Données brutes'!E114+0&gt;=10,10,'Données brutes'!E114+0),"")</f>
        <v/>
      </c>
      <c r="E114" s="31" t="str">
        <f>IF('Données brutes'!F114&lt;&gt;"",IF('Données brutes'!F114+0&lt;=0.015,0.015,IF('Données brutes'!F114+0&gt;=0.5,0.5,'Données brutes'!F114+0)),"")</f>
        <v/>
      </c>
      <c r="F114" s="26" t="str">
        <f>IF('Données brutes'!G114&lt;&gt;"",IF('Données brutes'!G114+0&lt;=1,1,IF('Données brutes'!G114+0&gt;=80,80,'Données brutes'!G114+0)),"")</f>
        <v/>
      </c>
      <c r="H114" s="28" t="str">
        <f t="shared" si="17"/>
        <v/>
      </c>
      <c r="I114" s="28" t="str">
        <f t="shared" si="18"/>
        <v/>
      </c>
      <c r="J114" s="28" t="str">
        <f t="shared" si="19"/>
        <v/>
      </c>
      <c r="K114" s="28" t="str">
        <f t="shared" si="20"/>
        <v/>
      </c>
      <c r="L114" s="28" t="str">
        <f t="shared" si="21"/>
        <v/>
      </c>
      <c r="M114" s="28" t="str">
        <f t="shared" si="22"/>
        <v/>
      </c>
      <c r="O114" s="28" t="str">
        <f t="shared" si="23"/>
        <v/>
      </c>
      <c r="P114" s="28" t="str">
        <f t="shared" si="24"/>
        <v/>
      </c>
      <c r="Q114" s="28" t="str">
        <f t="shared" si="25"/>
        <v/>
      </c>
      <c r="R114" s="28" t="str">
        <f t="shared" si="26"/>
        <v/>
      </c>
      <c r="S114" s="28" t="str">
        <f t="shared" si="27"/>
        <v/>
      </c>
      <c r="T114" s="28" t="str">
        <f t="shared" si="28"/>
        <v/>
      </c>
      <c r="U114" s="29" t="str">
        <f>IF(COUNT(A114:F114)&gt;='Données brutes'!$I$2,MIN(O114:T114),"")</f>
        <v/>
      </c>
      <c r="V114" s="30" t="str">
        <f t="shared" si="29"/>
        <v/>
      </c>
    </row>
    <row r="115" spans="1:22" hidden="1" x14ac:dyDescent="0.2">
      <c r="A115" s="25" t="str">
        <f>IF('Données brutes'!B115&lt;&gt;"",IF('Données brutes'!B115+0&lt;=1,1,IF('Données brutes'!B115+0&gt;=6000,6000,'Données brutes'!B115+0)),"")</f>
        <v/>
      </c>
      <c r="B115" s="27" t="str">
        <f>IF('Données brutes'!C115&lt;&gt;"",IF('Données brutes'!C115+0&gt;=20,20,'Données brutes'!C115+0),"")</f>
        <v/>
      </c>
      <c r="C115" s="27" t="str">
        <f>IF('Données brutes'!D115&lt;&gt;"",IF('Données brutes'!D115+0&gt;=20,20,'Données brutes'!D115+0),"")</f>
        <v/>
      </c>
      <c r="D115" s="27" t="str">
        <f>IF('Données brutes'!E115&lt;&gt;"",IF('Données brutes'!E115+0&gt;=10,10,'Données brutes'!E115+0),"")</f>
        <v/>
      </c>
      <c r="E115" s="31" t="str">
        <f>IF('Données brutes'!F115&lt;&gt;"",IF('Données brutes'!F115+0&lt;=0.015,0.015,IF('Données brutes'!F115+0&gt;=0.5,0.5,'Données brutes'!F115+0)),"")</f>
        <v/>
      </c>
      <c r="F115" s="26" t="str">
        <f>IF('Données brutes'!G115&lt;&gt;"",IF('Données brutes'!G115+0&lt;=1,1,IF('Données brutes'!G115+0&gt;=80,80,'Données brutes'!G115+0)),"")</f>
        <v/>
      </c>
      <c r="H115" s="28" t="str">
        <f t="shared" si="17"/>
        <v/>
      </c>
      <c r="I115" s="28" t="str">
        <f t="shared" si="18"/>
        <v/>
      </c>
      <c r="J115" s="28" t="str">
        <f t="shared" si="19"/>
        <v/>
      </c>
      <c r="K115" s="28" t="str">
        <f t="shared" si="20"/>
        <v/>
      </c>
      <c r="L115" s="28" t="str">
        <f t="shared" si="21"/>
        <v/>
      </c>
      <c r="M115" s="28" t="str">
        <f t="shared" si="22"/>
        <v/>
      </c>
      <c r="O115" s="28" t="str">
        <f t="shared" si="23"/>
        <v/>
      </c>
      <c r="P115" s="28" t="str">
        <f t="shared" si="24"/>
        <v/>
      </c>
      <c r="Q115" s="28" t="str">
        <f t="shared" si="25"/>
        <v/>
      </c>
      <c r="R115" s="28" t="str">
        <f t="shared" si="26"/>
        <v/>
      </c>
      <c r="S115" s="28" t="str">
        <f t="shared" si="27"/>
        <v/>
      </c>
      <c r="T115" s="28" t="str">
        <f t="shared" si="28"/>
        <v/>
      </c>
      <c r="U115" s="29" t="str">
        <f>IF(COUNT(A115:F115)&gt;='Données brutes'!$I$2,MIN(O115:T115),"")</f>
        <v/>
      </c>
      <c r="V115" s="30" t="str">
        <f t="shared" si="29"/>
        <v/>
      </c>
    </row>
    <row r="116" spans="1:22" hidden="1" x14ac:dyDescent="0.2">
      <c r="A116" s="25" t="str">
        <f>IF('Données brutes'!B116&lt;&gt;"",IF('Données brutes'!B116+0&lt;=1,1,IF('Données brutes'!B116+0&gt;=6000,6000,'Données brutes'!B116+0)),"")</f>
        <v/>
      </c>
      <c r="B116" s="27" t="str">
        <f>IF('Données brutes'!C116&lt;&gt;"",IF('Données brutes'!C116+0&gt;=20,20,'Données brutes'!C116+0),"")</f>
        <v/>
      </c>
      <c r="C116" s="27" t="str">
        <f>IF('Données brutes'!D116&lt;&gt;"",IF('Données brutes'!D116+0&gt;=20,20,'Données brutes'!D116+0),"")</f>
        <v/>
      </c>
      <c r="D116" s="27" t="str">
        <f>IF('Données brutes'!E116&lt;&gt;"",IF('Données brutes'!E116+0&gt;=10,10,'Données brutes'!E116+0),"")</f>
        <v/>
      </c>
      <c r="E116" s="31" t="str">
        <f>IF('Données brutes'!F116&lt;&gt;"",IF('Données brutes'!F116+0&lt;=0.015,0.015,IF('Données brutes'!F116+0&gt;=0.5,0.5,'Données brutes'!F116+0)),"")</f>
        <v/>
      </c>
      <c r="F116" s="26" t="str">
        <f>IF('Données brutes'!G116&lt;&gt;"",IF('Données brutes'!G116+0&lt;=1,1,IF('Données brutes'!G116+0&gt;=80,80,'Données brutes'!G116+0)),"")</f>
        <v/>
      </c>
      <c r="H116" s="28" t="str">
        <f t="shared" si="17"/>
        <v/>
      </c>
      <c r="I116" s="28" t="str">
        <f t="shared" si="18"/>
        <v/>
      </c>
      <c r="J116" s="28" t="str">
        <f t="shared" si="19"/>
        <v/>
      </c>
      <c r="K116" s="28" t="str">
        <f t="shared" si="20"/>
        <v/>
      </c>
      <c r="L116" s="28" t="str">
        <f t="shared" si="21"/>
        <v/>
      </c>
      <c r="M116" s="28" t="str">
        <f t="shared" si="22"/>
        <v/>
      </c>
      <c r="O116" s="28" t="str">
        <f t="shared" si="23"/>
        <v/>
      </c>
      <c r="P116" s="28" t="str">
        <f t="shared" si="24"/>
        <v/>
      </c>
      <c r="Q116" s="28" t="str">
        <f t="shared" si="25"/>
        <v/>
      </c>
      <c r="R116" s="28" t="str">
        <f t="shared" si="26"/>
        <v/>
      </c>
      <c r="S116" s="28" t="str">
        <f t="shared" si="27"/>
        <v/>
      </c>
      <c r="T116" s="28" t="str">
        <f t="shared" si="28"/>
        <v/>
      </c>
      <c r="U116" s="29" t="str">
        <f>IF(COUNT(A116:F116)&gt;='Données brutes'!$I$2,MIN(O116:T116),"")</f>
        <v/>
      </c>
      <c r="V116" s="30" t="str">
        <f t="shared" si="29"/>
        <v/>
      </c>
    </row>
    <row r="117" spans="1:22" hidden="1" x14ac:dyDescent="0.2">
      <c r="A117" s="25" t="str">
        <f>IF('Données brutes'!B117&lt;&gt;"",IF('Données brutes'!B117+0&lt;=1,1,IF('Données brutes'!B117+0&gt;=6000,6000,'Données brutes'!B117+0)),"")</f>
        <v/>
      </c>
      <c r="B117" s="27" t="str">
        <f>IF('Données brutes'!C117&lt;&gt;"",IF('Données brutes'!C117+0&gt;=20,20,'Données brutes'!C117+0),"")</f>
        <v/>
      </c>
      <c r="C117" s="27" t="str">
        <f>IF('Données brutes'!D117&lt;&gt;"",IF('Données brutes'!D117+0&gt;=20,20,'Données brutes'!D117+0),"")</f>
        <v/>
      </c>
      <c r="D117" s="27" t="str">
        <f>IF('Données brutes'!E117&lt;&gt;"",IF('Données brutes'!E117+0&gt;=10,10,'Données brutes'!E117+0),"")</f>
        <v/>
      </c>
      <c r="E117" s="31" t="str">
        <f>IF('Données brutes'!F117&lt;&gt;"",IF('Données brutes'!F117+0&lt;=0.015,0.015,IF('Données brutes'!F117+0&gt;=0.5,0.5,'Données brutes'!F117+0)),"")</f>
        <v/>
      </c>
      <c r="F117" s="26" t="str">
        <f>IF('Données brutes'!G117&lt;&gt;"",IF('Données brutes'!G117+0&lt;=1,1,IF('Données brutes'!G117+0&gt;=80,80,'Données brutes'!G117+0)),"")</f>
        <v/>
      </c>
      <c r="H117" s="28" t="str">
        <f t="shared" si="17"/>
        <v/>
      </c>
      <c r="I117" s="28" t="str">
        <f t="shared" si="18"/>
        <v/>
      </c>
      <c r="J117" s="28" t="str">
        <f t="shared" si="19"/>
        <v/>
      </c>
      <c r="K117" s="28" t="str">
        <f t="shared" si="20"/>
        <v/>
      </c>
      <c r="L117" s="28" t="str">
        <f t="shared" si="21"/>
        <v/>
      </c>
      <c r="M117" s="28" t="str">
        <f t="shared" si="22"/>
        <v/>
      </c>
      <c r="O117" s="28" t="str">
        <f t="shared" si="23"/>
        <v/>
      </c>
      <c r="P117" s="28" t="str">
        <f t="shared" si="24"/>
        <v/>
      </c>
      <c r="Q117" s="28" t="str">
        <f t="shared" si="25"/>
        <v/>
      </c>
      <c r="R117" s="28" t="str">
        <f t="shared" si="26"/>
        <v/>
      </c>
      <c r="S117" s="28" t="str">
        <f t="shared" si="27"/>
        <v/>
      </c>
      <c r="T117" s="28" t="str">
        <f t="shared" si="28"/>
        <v/>
      </c>
      <c r="U117" s="29" t="str">
        <f>IF(COUNT(A117:F117)&gt;='Données brutes'!$I$2,MIN(O117:T117),"")</f>
        <v/>
      </c>
      <c r="V117" s="30" t="str">
        <f t="shared" si="29"/>
        <v/>
      </c>
    </row>
    <row r="118" spans="1:22" hidden="1" x14ac:dyDescent="0.2">
      <c r="A118" s="25" t="str">
        <f>IF('Données brutes'!B118&lt;&gt;"",IF('Données brutes'!B118+0&lt;=1,1,IF('Données brutes'!B118+0&gt;=6000,6000,'Données brutes'!B118+0)),"")</f>
        <v/>
      </c>
      <c r="B118" s="27" t="str">
        <f>IF('Données brutes'!C118&lt;&gt;"",IF('Données brutes'!C118+0&gt;=20,20,'Données brutes'!C118+0),"")</f>
        <v/>
      </c>
      <c r="C118" s="27" t="str">
        <f>IF('Données brutes'!D118&lt;&gt;"",IF('Données brutes'!D118+0&gt;=20,20,'Données brutes'!D118+0),"")</f>
        <v/>
      </c>
      <c r="D118" s="27" t="str">
        <f>IF('Données brutes'!E118&lt;&gt;"",IF('Données brutes'!E118+0&gt;=10,10,'Données brutes'!E118+0),"")</f>
        <v/>
      </c>
      <c r="E118" s="31" t="str">
        <f>IF('Données brutes'!F118&lt;&gt;"",IF('Données brutes'!F118+0&lt;=0.015,0.015,IF('Données brutes'!F118+0&gt;=0.5,0.5,'Données brutes'!F118+0)),"")</f>
        <v/>
      </c>
      <c r="F118" s="26" t="str">
        <f>IF('Données brutes'!G118&lt;&gt;"",IF('Données brutes'!G118+0&lt;=1,1,IF('Données brutes'!G118+0&gt;=80,80,'Données brutes'!G118+0)),"")</f>
        <v/>
      </c>
      <c r="H118" s="28" t="str">
        <f t="shared" si="17"/>
        <v/>
      </c>
      <c r="I118" s="28" t="str">
        <f t="shared" si="18"/>
        <v/>
      </c>
      <c r="J118" s="28" t="str">
        <f t="shared" si="19"/>
        <v/>
      </c>
      <c r="K118" s="28" t="str">
        <f t="shared" si="20"/>
        <v/>
      </c>
      <c r="L118" s="28" t="str">
        <f t="shared" si="21"/>
        <v/>
      </c>
      <c r="M118" s="28" t="str">
        <f t="shared" si="22"/>
        <v/>
      </c>
      <c r="O118" s="28" t="str">
        <f t="shared" si="23"/>
        <v/>
      </c>
      <c r="P118" s="28" t="str">
        <f t="shared" si="24"/>
        <v/>
      </c>
      <c r="Q118" s="28" t="str">
        <f t="shared" si="25"/>
        <v/>
      </c>
      <c r="R118" s="28" t="str">
        <f t="shared" si="26"/>
        <v/>
      </c>
      <c r="S118" s="28" t="str">
        <f t="shared" si="27"/>
        <v/>
      </c>
      <c r="T118" s="28" t="str">
        <f t="shared" si="28"/>
        <v/>
      </c>
      <c r="U118" s="29" t="str">
        <f>IF(COUNT(A118:F118)&gt;='Données brutes'!$I$2,MIN(O118:T118),"")</f>
        <v/>
      </c>
      <c r="V118" s="30" t="str">
        <f t="shared" si="29"/>
        <v/>
      </c>
    </row>
    <row r="119" spans="1:22" hidden="1" x14ac:dyDescent="0.2">
      <c r="A119" s="25" t="str">
        <f>IF('Données brutes'!B119&lt;&gt;"",IF('Données brutes'!B119+0&lt;=1,1,IF('Données brutes'!B119+0&gt;=6000,6000,'Données brutes'!B119+0)),"")</f>
        <v/>
      </c>
      <c r="B119" s="27" t="str">
        <f>IF('Données brutes'!C119&lt;&gt;"",IF('Données brutes'!C119+0&gt;=20,20,'Données brutes'!C119+0),"")</f>
        <v/>
      </c>
      <c r="C119" s="27" t="str">
        <f>IF('Données brutes'!D119&lt;&gt;"",IF('Données brutes'!D119+0&gt;=20,20,'Données brutes'!D119+0),"")</f>
        <v/>
      </c>
      <c r="D119" s="27" t="str">
        <f>IF('Données brutes'!E119&lt;&gt;"",IF('Données brutes'!E119+0&gt;=10,10,'Données brutes'!E119+0),"")</f>
        <v/>
      </c>
      <c r="E119" s="31" t="str">
        <f>IF('Données brutes'!F119&lt;&gt;"",IF('Données brutes'!F119+0&lt;=0.015,0.015,IF('Données brutes'!F119+0&gt;=0.5,0.5,'Données brutes'!F119+0)),"")</f>
        <v/>
      </c>
      <c r="F119" s="26" t="str">
        <f>IF('Données brutes'!G119&lt;&gt;"",IF('Données brutes'!G119+0&lt;=1,1,IF('Données brutes'!G119+0&gt;=80,80,'Données brutes'!G119+0)),"")</f>
        <v/>
      </c>
      <c r="H119" s="28" t="str">
        <f t="shared" si="17"/>
        <v/>
      </c>
      <c r="I119" s="28" t="str">
        <f t="shared" si="18"/>
        <v/>
      </c>
      <c r="J119" s="28" t="str">
        <f t="shared" si="19"/>
        <v/>
      </c>
      <c r="K119" s="28" t="str">
        <f t="shared" si="20"/>
        <v/>
      </c>
      <c r="L119" s="28" t="str">
        <f t="shared" si="21"/>
        <v/>
      </c>
      <c r="M119" s="28" t="str">
        <f t="shared" si="22"/>
        <v/>
      </c>
      <c r="O119" s="28" t="str">
        <f t="shared" si="23"/>
        <v/>
      </c>
      <c r="P119" s="28" t="str">
        <f t="shared" si="24"/>
        <v/>
      </c>
      <c r="Q119" s="28" t="str">
        <f t="shared" si="25"/>
        <v/>
      </c>
      <c r="R119" s="28" t="str">
        <f t="shared" si="26"/>
        <v/>
      </c>
      <c r="S119" s="28" t="str">
        <f t="shared" si="27"/>
        <v/>
      </c>
      <c r="T119" s="28" t="str">
        <f t="shared" si="28"/>
        <v/>
      </c>
      <c r="U119" s="29" t="str">
        <f>IF(COUNT(A119:F119)&gt;='Données brutes'!$I$2,MIN(O119:T119),"")</f>
        <v/>
      </c>
      <c r="V119" s="30" t="str">
        <f t="shared" si="29"/>
        <v/>
      </c>
    </row>
    <row r="120" spans="1:22" hidden="1" x14ac:dyDescent="0.2">
      <c r="A120" s="25" t="str">
        <f>IF('Données brutes'!B120&lt;&gt;"",IF('Données brutes'!B120+0&lt;=1,1,IF('Données brutes'!B120+0&gt;=6000,6000,'Données brutes'!B120+0)),"")</f>
        <v/>
      </c>
      <c r="B120" s="27" t="str">
        <f>IF('Données brutes'!C120&lt;&gt;"",IF('Données brutes'!C120+0&gt;=20,20,'Données brutes'!C120+0),"")</f>
        <v/>
      </c>
      <c r="C120" s="27" t="str">
        <f>IF('Données brutes'!D120&lt;&gt;"",IF('Données brutes'!D120+0&gt;=20,20,'Données brutes'!D120+0),"")</f>
        <v/>
      </c>
      <c r="D120" s="27" t="str">
        <f>IF('Données brutes'!E120&lt;&gt;"",IF('Données brutes'!E120+0&gt;=10,10,'Données brutes'!E120+0),"")</f>
        <v/>
      </c>
      <c r="E120" s="31" t="str">
        <f>IF('Données brutes'!F120&lt;&gt;"",IF('Données brutes'!F120+0&lt;=0.015,0.015,IF('Données brutes'!F120+0&gt;=0.5,0.5,'Données brutes'!F120+0)),"")</f>
        <v/>
      </c>
      <c r="F120" s="26" t="str">
        <f>IF('Données brutes'!G120&lt;&gt;"",IF('Données brutes'!G120+0&lt;=1,1,IF('Données brutes'!G120+0&gt;=80,80,'Données brutes'!G120+0)),"")</f>
        <v/>
      </c>
      <c r="H120" s="28" t="str">
        <f t="shared" si="17"/>
        <v/>
      </c>
      <c r="I120" s="28" t="str">
        <f t="shared" si="18"/>
        <v/>
      </c>
      <c r="J120" s="28" t="str">
        <f t="shared" si="19"/>
        <v/>
      </c>
      <c r="K120" s="28" t="str">
        <f t="shared" si="20"/>
        <v/>
      </c>
      <c r="L120" s="28" t="str">
        <f t="shared" si="21"/>
        <v/>
      </c>
      <c r="M120" s="28" t="str">
        <f t="shared" si="22"/>
        <v/>
      </c>
      <c r="O120" s="28" t="str">
        <f t="shared" si="23"/>
        <v/>
      </c>
      <c r="P120" s="28" t="str">
        <f t="shared" si="24"/>
        <v/>
      </c>
      <c r="Q120" s="28" t="str">
        <f t="shared" si="25"/>
        <v/>
      </c>
      <c r="R120" s="28" t="str">
        <f t="shared" si="26"/>
        <v/>
      </c>
      <c r="S120" s="28" t="str">
        <f t="shared" si="27"/>
        <v/>
      </c>
      <c r="T120" s="28" t="str">
        <f t="shared" si="28"/>
        <v/>
      </c>
      <c r="U120" s="29" t="str">
        <f>IF(COUNT(A120:F120)&gt;='Données brutes'!$I$2,MIN(O120:T120),"")</f>
        <v/>
      </c>
      <c r="V120" s="30" t="str">
        <f t="shared" si="29"/>
        <v/>
      </c>
    </row>
    <row r="121" spans="1:22" hidden="1" x14ac:dyDescent="0.2">
      <c r="A121" s="25" t="str">
        <f>IF('Données brutes'!B121&lt;&gt;"",IF('Données brutes'!B121+0&lt;=1,1,IF('Données brutes'!B121+0&gt;=6000,6000,'Données brutes'!B121+0)),"")</f>
        <v/>
      </c>
      <c r="B121" s="27" t="str">
        <f>IF('Données brutes'!C121&lt;&gt;"",IF('Données brutes'!C121+0&gt;=20,20,'Données brutes'!C121+0),"")</f>
        <v/>
      </c>
      <c r="C121" s="27" t="str">
        <f>IF('Données brutes'!D121&lt;&gt;"",IF('Données brutes'!D121+0&gt;=20,20,'Données brutes'!D121+0),"")</f>
        <v/>
      </c>
      <c r="D121" s="27" t="str">
        <f>IF('Données brutes'!E121&lt;&gt;"",IF('Données brutes'!E121+0&gt;=10,10,'Données brutes'!E121+0),"")</f>
        <v/>
      </c>
      <c r="E121" s="31" t="str">
        <f>IF('Données brutes'!F121&lt;&gt;"",IF('Données brutes'!F121+0&lt;=0.015,0.015,IF('Données brutes'!F121+0&gt;=0.5,0.5,'Données brutes'!F121+0)),"")</f>
        <v/>
      </c>
      <c r="F121" s="26" t="str">
        <f>IF('Données brutes'!G121&lt;&gt;"",IF('Données brutes'!G121+0&lt;=1,1,IF('Données brutes'!G121+0&gt;=80,80,'Données brutes'!G121+0)),"")</f>
        <v/>
      </c>
      <c r="H121" s="28" t="str">
        <f t="shared" si="17"/>
        <v/>
      </c>
      <c r="I121" s="28" t="str">
        <f t="shared" si="18"/>
        <v/>
      </c>
      <c r="J121" s="28" t="str">
        <f t="shared" si="19"/>
        <v/>
      </c>
      <c r="K121" s="28" t="str">
        <f t="shared" si="20"/>
        <v/>
      </c>
      <c r="L121" s="28" t="str">
        <f t="shared" si="21"/>
        <v/>
      </c>
      <c r="M121" s="28" t="str">
        <f t="shared" si="22"/>
        <v/>
      </c>
      <c r="O121" s="28" t="str">
        <f t="shared" si="23"/>
        <v/>
      </c>
      <c r="P121" s="28" t="str">
        <f t="shared" si="24"/>
        <v/>
      </c>
      <c r="Q121" s="28" t="str">
        <f t="shared" si="25"/>
        <v/>
      </c>
      <c r="R121" s="28" t="str">
        <f t="shared" si="26"/>
        <v/>
      </c>
      <c r="S121" s="28" t="str">
        <f t="shared" si="27"/>
        <v/>
      </c>
      <c r="T121" s="28" t="str">
        <f t="shared" si="28"/>
        <v/>
      </c>
      <c r="U121" s="29" t="str">
        <f>IF(COUNT(A121:F121)&gt;='Données brutes'!$I$2,MIN(O121:T121),"")</f>
        <v/>
      </c>
      <c r="V121" s="30" t="str">
        <f t="shared" si="29"/>
        <v/>
      </c>
    </row>
    <row r="122" spans="1:22" hidden="1" x14ac:dyDescent="0.2">
      <c r="A122" s="25" t="str">
        <f>IF('Données brutes'!B122&lt;&gt;"",IF('Données brutes'!B122+0&lt;=1,1,IF('Données brutes'!B122+0&gt;=6000,6000,'Données brutes'!B122+0)),"")</f>
        <v/>
      </c>
      <c r="B122" s="27" t="str">
        <f>IF('Données brutes'!C122&lt;&gt;"",IF('Données brutes'!C122+0&gt;=20,20,'Données brutes'!C122+0),"")</f>
        <v/>
      </c>
      <c r="C122" s="27" t="str">
        <f>IF('Données brutes'!D122&lt;&gt;"",IF('Données brutes'!D122+0&gt;=20,20,'Données brutes'!D122+0),"")</f>
        <v/>
      </c>
      <c r="D122" s="27" t="str">
        <f>IF('Données brutes'!E122&lt;&gt;"",IF('Données brutes'!E122+0&gt;=10,10,'Données brutes'!E122+0),"")</f>
        <v/>
      </c>
      <c r="E122" s="31" t="str">
        <f>IF('Données brutes'!F122&lt;&gt;"",IF('Données brutes'!F122+0&lt;=0.015,0.015,IF('Données brutes'!F122+0&gt;=0.5,0.5,'Données brutes'!F122+0)),"")</f>
        <v/>
      </c>
      <c r="F122" s="26" t="str">
        <f>IF('Données brutes'!G122&lt;&gt;"",IF('Données brutes'!G122+0&lt;=1,1,IF('Données brutes'!G122+0&gt;=80,80,'Données brutes'!G122+0)),"")</f>
        <v/>
      </c>
      <c r="H122" s="28" t="str">
        <f t="shared" si="17"/>
        <v/>
      </c>
      <c r="I122" s="28" t="str">
        <f t="shared" si="18"/>
        <v/>
      </c>
      <c r="J122" s="28" t="str">
        <f t="shared" si="19"/>
        <v/>
      </c>
      <c r="K122" s="28" t="str">
        <f t="shared" si="20"/>
        <v/>
      </c>
      <c r="L122" s="28" t="str">
        <f t="shared" si="21"/>
        <v/>
      </c>
      <c r="M122" s="28" t="str">
        <f t="shared" si="22"/>
        <v/>
      </c>
      <c r="O122" s="28" t="str">
        <f t="shared" si="23"/>
        <v/>
      </c>
      <c r="P122" s="28" t="str">
        <f t="shared" si="24"/>
        <v/>
      </c>
      <c r="Q122" s="28" t="str">
        <f t="shared" si="25"/>
        <v/>
      </c>
      <c r="R122" s="28" t="str">
        <f t="shared" si="26"/>
        <v/>
      </c>
      <c r="S122" s="28" t="str">
        <f t="shared" si="27"/>
        <v/>
      </c>
      <c r="T122" s="28" t="str">
        <f t="shared" si="28"/>
        <v/>
      </c>
      <c r="U122" s="29" t="str">
        <f>IF(COUNT(A122:F122)&gt;='Données brutes'!$I$2,MIN(O122:T122),"")</f>
        <v/>
      </c>
      <c r="V122" s="30" t="str">
        <f t="shared" si="29"/>
        <v/>
      </c>
    </row>
    <row r="123" spans="1:22" hidden="1" x14ac:dyDescent="0.2">
      <c r="A123" s="25" t="str">
        <f>IF('Données brutes'!B123&lt;&gt;"",IF('Données brutes'!B123+0&lt;=1,1,IF('Données brutes'!B123+0&gt;=6000,6000,'Données brutes'!B123+0)),"")</f>
        <v/>
      </c>
      <c r="B123" s="27" t="str">
        <f>IF('Données brutes'!C123&lt;&gt;"",IF('Données brutes'!C123+0&gt;=20,20,'Données brutes'!C123+0),"")</f>
        <v/>
      </c>
      <c r="C123" s="27" t="str">
        <f>IF('Données brutes'!D123&lt;&gt;"",IF('Données brutes'!D123+0&gt;=20,20,'Données brutes'!D123+0),"")</f>
        <v/>
      </c>
      <c r="D123" s="27" t="str">
        <f>IF('Données brutes'!E123&lt;&gt;"",IF('Données brutes'!E123+0&gt;=10,10,'Données brutes'!E123+0),"")</f>
        <v/>
      </c>
      <c r="E123" s="31" t="str">
        <f>IF('Données brutes'!F123&lt;&gt;"",IF('Données brutes'!F123+0&lt;=0.015,0.015,IF('Données brutes'!F123+0&gt;=0.5,0.5,'Données brutes'!F123+0)),"")</f>
        <v/>
      </c>
      <c r="F123" s="26" t="str">
        <f>IF('Données brutes'!G123&lt;&gt;"",IF('Données brutes'!G123+0&lt;=1,1,IF('Données brutes'!G123+0&gt;=80,80,'Données brutes'!G123+0)),"")</f>
        <v/>
      </c>
      <c r="H123" s="28" t="str">
        <f t="shared" si="17"/>
        <v/>
      </c>
      <c r="I123" s="28" t="str">
        <f t="shared" si="18"/>
        <v/>
      </c>
      <c r="J123" s="28" t="str">
        <f t="shared" si="19"/>
        <v/>
      </c>
      <c r="K123" s="28" t="str">
        <f t="shared" si="20"/>
        <v/>
      </c>
      <c r="L123" s="28" t="str">
        <f t="shared" si="21"/>
        <v/>
      </c>
      <c r="M123" s="28" t="str">
        <f t="shared" si="22"/>
        <v/>
      </c>
      <c r="O123" s="28" t="str">
        <f t="shared" si="23"/>
        <v/>
      </c>
      <c r="P123" s="28" t="str">
        <f t="shared" si="24"/>
        <v/>
      </c>
      <c r="Q123" s="28" t="str">
        <f t="shared" si="25"/>
        <v/>
      </c>
      <c r="R123" s="28" t="str">
        <f t="shared" si="26"/>
        <v/>
      </c>
      <c r="S123" s="28" t="str">
        <f t="shared" si="27"/>
        <v/>
      </c>
      <c r="T123" s="28" t="str">
        <f t="shared" si="28"/>
        <v/>
      </c>
      <c r="U123" s="29" t="str">
        <f>IF(COUNT(A123:F123)&gt;='Données brutes'!$I$2,MIN(O123:T123),"")</f>
        <v/>
      </c>
      <c r="V123" s="30" t="str">
        <f t="shared" si="29"/>
        <v/>
      </c>
    </row>
    <row r="124" spans="1:22" hidden="1" x14ac:dyDescent="0.2">
      <c r="A124" s="25" t="str">
        <f>IF('Données brutes'!B124&lt;&gt;"",IF('Données brutes'!B124+0&lt;=1,1,IF('Données brutes'!B124+0&gt;=6000,6000,'Données brutes'!B124+0)),"")</f>
        <v/>
      </c>
      <c r="B124" s="27" t="str">
        <f>IF('Données brutes'!C124&lt;&gt;"",IF('Données brutes'!C124+0&gt;=20,20,'Données brutes'!C124+0),"")</f>
        <v/>
      </c>
      <c r="C124" s="27" t="str">
        <f>IF('Données brutes'!D124&lt;&gt;"",IF('Données brutes'!D124+0&gt;=20,20,'Données brutes'!D124+0),"")</f>
        <v/>
      </c>
      <c r="D124" s="27" t="str">
        <f>IF('Données brutes'!E124&lt;&gt;"",IF('Données brutes'!E124+0&gt;=10,10,'Données brutes'!E124+0),"")</f>
        <v/>
      </c>
      <c r="E124" s="31" t="str">
        <f>IF('Données brutes'!F124&lt;&gt;"",IF('Données brutes'!F124+0&lt;=0.015,0.015,IF('Données brutes'!F124+0&gt;=0.5,0.5,'Données brutes'!F124+0)),"")</f>
        <v/>
      </c>
      <c r="F124" s="26" t="str">
        <f>IF('Données brutes'!G124&lt;&gt;"",IF('Données brutes'!G124+0&lt;=1,1,IF('Données brutes'!G124+0&gt;=80,80,'Données brutes'!G124+0)),"")</f>
        <v/>
      </c>
      <c r="H124" s="28" t="str">
        <f t="shared" si="17"/>
        <v/>
      </c>
      <c r="I124" s="28" t="str">
        <f t="shared" si="18"/>
        <v/>
      </c>
      <c r="J124" s="28" t="str">
        <f t="shared" si="19"/>
        <v/>
      </c>
      <c r="K124" s="28" t="str">
        <f t="shared" si="20"/>
        <v/>
      </c>
      <c r="L124" s="28" t="str">
        <f t="shared" si="21"/>
        <v/>
      </c>
      <c r="M124" s="28" t="str">
        <f t="shared" si="22"/>
        <v/>
      </c>
      <c r="O124" s="28" t="str">
        <f t="shared" si="23"/>
        <v/>
      </c>
      <c r="P124" s="28" t="str">
        <f t="shared" si="24"/>
        <v/>
      </c>
      <c r="Q124" s="28" t="str">
        <f t="shared" si="25"/>
        <v/>
      </c>
      <c r="R124" s="28" t="str">
        <f t="shared" si="26"/>
        <v/>
      </c>
      <c r="S124" s="28" t="str">
        <f t="shared" si="27"/>
        <v/>
      </c>
      <c r="T124" s="28" t="str">
        <f t="shared" si="28"/>
        <v/>
      </c>
      <c r="U124" s="29" t="str">
        <f>IF(COUNT(A124:F124)&gt;='Données brutes'!$I$2,MIN(O124:T124),"")</f>
        <v/>
      </c>
      <c r="V124" s="30" t="str">
        <f t="shared" si="29"/>
        <v/>
      </c>
    </row>
    <row r="125" spans="1:22" hidden="1" x14ac:dyDescent="0.2">
      <c r="A125" s="25" t="str">
        <f>IF('Données brutes'!B125&lt;&gt;"",IF('Données brutes'!B125+0&lt;=1,1,IF('Données brutes'!B125+0&gt;=6000,6000,'Données brutes'!B125+0)),"")</f>
        <v/>
      </c>
      <c r="B125" s="27" t="str">
        <f>IF('Données brutes'!C125&lt;&gt;"",IF('Données brutes'!C125+0&gt;=20,20,'Données brutes'!C125+0),"")</f>
        <v/>
      </c>
      <c r="C125" s="27" t="str">
        <f>IF('Données brutes'!D125&lt;&gt;"",IF('Données brutes'!D125+0&gt;=20,20,'Données brutes'!D125+0),"")</f>
        <v/>
      </c>
      <c r="D125" s="27" t="str">
        <f>IF('Données brutes'!E125&lt;&gt;"",IF('Données brutes'!E125+0&gt;=10,10,'Données brutes'!E125+0),"")</f>
        <v/>
      </c>
      <c r="E125" s="31" t="str">
        <f>IF('Données brutes'!F125&lt;&gt;"",IF('Données brutes'!F125+0&lt;=0.015,0.015,IF('Données brutes'!F125+0&gt;=0.5,0.5,'Données brutes'!F125+0)),"")</f>
        <v/>
      </c>
      <c r="F125" s="26" t="str">
        <f>IF('Données brutes'!G125&lt;&gt;"",IF('Données brutes'!G125+0&lt;=1,1,IF('Données brutes'!G125+0&gt;=80,80,'Données brutes'!G125+0)),"")</f>
        <v/>
      </c>
      <c r="H125" s="28" t="str">
        <f t="shared" si="17"/>
        <v/>
      </c>
      <c r="I125" s="28" t="str">
        <f t="shared" si="18"/>
        <v/>
      </c>
      <c r="J125" s="28" t="str">
        <f t="shared" si="19"/>
        <v/>
      </c>
      <c r="K125" s="28" t="str">
        <f t="shared" si="20"/>
        <v/>
      </c>
      <c r="L125" s="28" t="str">
        <f t="shared" si="21"/>
        <v/>
      </c>
      <c r="M125" s="28" t="str">
        <f t="shared" si="22"/>
        <v/>
      </c>
      <c r="O125" s="28" t="str">
        <f t="shared" si="23"/>
        <v/>
      </c>
      <c r="P125" s="28" t="str">
        <f t="shared" si="24"/>
        <v/>
      </c>
      <c r="Q125" s="28" t="str">
        <f t="shared" si="25"/>
        <v/>
      </c>
      <c r="R125" s="28" t="str">
        <f t="shared" si="26"/>
        <v/>
      </c>
      <c r="S125" s="28" t="str">
        <f t="shared" si="27"/>
        <v/>
      </c>
      <c r="T125" s="28" t="str">
        <f t="shared" si="28"/>
        <v/>
      </c>
      <c r="U125" s="29" t="str">
        <f>IF(COUNT(A125:F125)&gt;='Données brutes'!$I$2,MIN(O125:T125),"")</f>
        <v/>
      </c>
      <c r="V125" s="30" t="str">
        <f t="shared" si="29"/>
        <v/>
      </c>
    </row>
    <row r="126" spans="1:22" hidden="1" x14ac:dyDescent="0.2">
      <c r="A126" s="25" t="str">
        <f>IF('Données brutes'!B126&lt;&gt;"",IF('Données brutes'!B126+0&lt;=1,1,IF('Données brutes'!B126+0&gt;=6000,6000,'Données brutes'!B126+0)),"")</f>
        <v/>
      </c>
      <c r="B126" s="27" t="str">
        <f>IF('Données brutes'!C126&lt;&gt;"",IF('Données brutes'!C126+0&gt;=20,20,'Données brutes'!C126+0),"")</f>
        <v/>
      </c>
      <c r="C126" s="27" t="str">
        <f>IF('Données brutes'!D126&lt;&gt;"",IF('Données brutes'!D126+0&gt;=20,20,'Données brutes'!D126+0),"")</f>
        <v/>
      </c>
      <c r="D126" s="27" t="str">
        <f>IF('Données brutes'!E126&lt;&gt;"",IF('Données brutes'!E126+0&gt;=10,10,'Données brutes'!E126+0),"")</f>
        <v/>
      </c>
      <c r="E126" s="31" t="str">
        <f>IF('Données brutes'!F126&lt;&gt;"",IF('Données brutes'!F126+0&lt;=0.015,0.015,IF('Données brutes'!F126+0&gt;=0.5,0.5,'Données brutes'!F126+0)),"")</f>
        <v/>
      </c>
      <c r="F126" s="26" t="str">
        <f>IF('Données brutes'!G126&lt;&gt;"",IF('Données brutes'!G126+0&lt;=1,1,IF('Données brutes'!G126+0&gt;=80,80,'Données brutes'!G126+0)),"")</f>
        <v/>
      </c>
      <c r="H126" s="28" t="str">
        <f t="shared" si="17"/>
        <v/>
      </c>
      <c r="I126" s="28" t="str">
        <f t="shared" si="18"/>
        <v/>
      </c>
      <c r="J126" s="28" t="str">
        <f t="shared" si="19"/>
        <v/>
      </c>
      <c r="K126" s="28" t="str">
        <f t="shared" si="20"/>
        <v/>
      </c>
      <c r="L126" s="28" t="str">
        <f t="shared" si="21"/>
        <v/>
      </c>
      <c r="M126" s="28" t="str">
        <f t="shared" si="22"/>
        <v/>
      </c>
      <c r="O126" s="28" t="str">
        <f t="shared" si="23"/>
        <v/>
      </c>
      <c r="P126" s="28" t="str">
        <f t="shared" si="24"/>
        <v/>
      </c>
      <c r="Q126" s="28" t="str">
        <f t="shared" si="25"/>
        <v/>
      </c>
      <c r="R126" s="28" t="str">
        <f t="shared" si="26"/>
        <v/>
      </c>
      <c r="S126" s="28" t="str">
        <f t="shared" si="27"/>
        <v/>
      </c>
      <c r="T126" s="28" t="str">
        <f t="shared" si="28"/>
        <v/>
      </c>
      <c r="U126" s="29" t="str">
        <f>IF(COUNT(A126:F126)&gt;='Données brutes'!$I$2,MIN(O126:T126),"")</f>
        <v/>
      </c>
      <c r="V126" s="30" t="str">
        <f t="shared" si="29"/>
        <v/>
      </c>
    </row>
    <row r="127" spans="1:22" hidden="1" x14ac:dyDescent="0.2">
      <c r="A127" s="25" t="str">
        <f>IF('Données brutes'!B127&lt;&gt;"",IF('Données brutes'!B127+0&lt;=1,1,IF('Données brutes'!B127+0&gt;=6000,6000,'Données brutes'!B127+0)),"")</f>
        <v/>
      </c>
      <c r="B127" s="27" t="str">
        <f>IF('Données brutes'!C127&lt;&gt;"",IF('Données brutes'!C127+0&gt;=20,20,'Données brutes'!C127+0),"")</f>
        <v/>
      </c>
      <c r="C127" s="27" t="str">
        <f>IF('Données brutes'!D127&lt;&gt;"",IF('Données brutes'!D127+0&gt;=20,20,'Données brutes'!D127+0),"")</f>
        <v/>
      </c>
      <c r="D127" s="27" t="str">
        <f>IF('Données brutes'!E127&lt;&gt;"",IF('Données brutes'!E127+0&gt;=10,10,'Données brutes'!E127+0),"")</f>
        <v/>
      </c>
      <c r="E127" s="31" t="str">
        <f>IF('Données brutes'!F127&lt;&gt;"",IF('Données brutes'!F127+0&lt;=0.015,0.015,IF('Données brutes'!F127+0&gt;=0.5,0.5,'Données brutes'!F127+0)),"")</f>
        <v/>
      </c>
      <c r="F127" s="26" t="str">
        <f>IF('Données brutes'!G127&lt;&gt;"",IF('Données brutes'!G127+0&lt;=1,1,IF('Données brutes'!G127+0&gt;=80,80,'Données brutes'!G127+0)),"")</f>
        <v/>
      </c>
      <c r="H127" s="28" t="str">
        <f t="shared" si="17"/>
        <v/>
      </c>
      <c r="I127" s="28" t="str">
        <f t="shared" si="18"/>
        <v/>
      </c>
      <c r="J127" s="28" t="str">
        <f t="shared" si="19"/>
        <v/>
      </c>
      <c r="K127" s="28" t="str">
        <f t="shared" si="20"/>
        <v/>
      </c>
      <c r="L127" s="28" t="str">
        <f t="shared" si="21"/>
        <v/>
      </c>
      <c r="M127" s="28" t="str">
        <f t="shared" si="22"/>
        <v/>
      </c>
      <c r="O127" s="28" t="str">
        <f t="shared" si="23"/>
        <v/>
      </c>
      <c r="P127" s="28" t="str">
        <f t="shared" si="24"/>
        <v/>
      </c>
      <c r="Q127" s="28" t="str">
        <f t="shared" si="25"/>
        <v/>
      </c>
      <c r="R127" s="28" t="str">
        <f t="shared" si="26"/>
        <v/>
      </c>
      <c r="S127" s="28" t="str">
        <f t="shared" si="27"/>
        <v/>
      </c>
      <c r="T127" s="28" t="str">
        <f t="shared" si="28"/>
        <v/>
      </c>
      <c r="U127" s="29" t="str">
        <f>IF(COUNT(A127:F127)&gt;='Données brutes'!$I$2,MIN(O127:T127),"")</f>
        <v/>
      </c>
      <c r="V127" s="30" t="str">
        <f t="shared" si="29"/>
        <v/>
      </c>
    </row>
    <row r="128" spans="1:22" hidden="1" x14ac:dyDescent="0.2">
      <c r="A128" s="25" t="str">
        <f>IF('Données brutes'!B128&lt;&gt;"",IF('Données brutes'!B128+0&lt;=1,1,IF('Données brutes'!B128+0&gt;=6000,6000,'Données brutes'!B128+0)),"")</f>
        <v/>
      </c>
      <c r="B128" s="27" t="str">
        <f>IF('Données brutes'!C128&lt;&gt;"",IF('Données brutes'!C128+0&gt;=20,20,'Données brutes'!C128+0),"")</f>
        <v/>
      </c>
      <c r="C128" s="27" t="str">
        <f>IF('Données brutes'!D128&lt;&gt;"",IF('Données brutes'!D128+0&gt;=20,20,'Données brutes'!D128+0),"")</f>
        <v/>
      </c>
      <c r="D128" s="27" t="str">
        <f>IF('Données brutes'!E128&lt;&gt;"",IF('Données brutes'!E128+0&gt;=10,10,'Données brutes'!E128+0),"")</f>
        <v/>
      </c>
      <c r="E128" s="31" t="str">
        <f>IF('Données brutes'!F128&lt;&gt;"",IF('Données brutes'!F128+0&lt;=0.015,0.015,IF('Données brutes'!F128+0&gt;=0.5,0.5,'Données brutes'!F128+0)),"")</f>
        <v/>
      </c>
      <c r="F128" s="26" t="str">
        <f>IF('Données brutes'!G128&lt;&gt;"",IF('Données brutes'!G128+0&lt;=1,1,IF('Données brutes'!G128+0&gt;=80,80,'Données brutes'!G128+0)),"")</f>
        <v/>
      </c>
      <c r="H128" s="28" t="str">
        <f t="shared" si="17"/>
        <v/>
      </c>
      <c r="I128" s="28" t="str">
        <f t="shared" si="18"/>
        <v/>
      </c>
      <c r="J128" s="28" t="str">
        <f t="shared" si="19"/>
        <v/>
      </c>
      <c r="K128" s="28" t="str">
        <f t="shared" si="20"/>
        <v/>
      </c>
      <c r="L128" s="28" t="str">
        <f t="shared" si="21"/>
        <v/>
      </c>
      <c r="M128" s="28" t="str">
        <f t="shared" si="22"/>
        <v/>
      </c>
      <c r="O128" s="28" t="str">
        <f t="shared" si="23"/>
        <v/>
      </c>
      <c r="P128" s="28" t="str">
        <f t="shared" si="24"/>
        <v/>
      </c>
      <c r="Q128" s="28" t="str">
        <f t="shared" si="25"/>
        <v/>
      </c>
      <c r="R128" s="28" t="str">
        <f t="shared" si="26"/>
        <v/>
      </c>
      <c r="S128" s="28" t="str">
        <f t="shared" si="27"/>
        <v/>
      </c>
      <c r="T128" s="28" t="str">
        <f t="shared" si="28"/>
        <v/>
      </c>
      <c r="U128" s="29" t="str">
        <f>IF(COUNT(A128:F128)&gt;='Données brutes'!$I$2,MIN(O128:T128),"")</f>
        <v/>
      </c>
      <c r="V128" s="30" t="str">
        <f t="shared" si="29"/>
        <v/>
      </c>
    </row>
    <row r="129" spans="1:22" hidden="1" x14ac:dyDescent="0.2">
      <c r="A129" s="25" t="str">
        <f>IF('Données brutes'!B129&lt;&gt;"",IF('Données brutes'!B129+0&lt;=1,1,IF('Données brutes'!B129+0&gt;=6000,6000,'Données brutes'!B129+0)),"")</f>
        <v/>
      </c>
      <c r="B129" s="27" t="str">
        <f>IF('Données brutes'!C129&lt;&gt;"",IF('Données brutes'!C129+0&gt;=20,20,'Données brutes'!C129+0),"")</f>
        <v/>
      </c>
      <c r="C129" s="27" t="str">
        <f>IF('Données brutes'!D129&lt;&gt;"",IF('Données brutes'!D129+0&gt;=20,20,'Données brutes'!D129+0),"")</f>
        <v/>
      </c>
      <c r="D129" s="27" t="str">
        <f>IF('Données brutes'!E129&lt;&gt;"",IF('Données brutes'!E129+0&gt;=10,10,'Données brutes'!E129+0),"")</f>
        <v/>
      </c>
      <c r="E129" s="31" t="str">
        <f>IF('Données brutes'!F129&lt;&gt;"",IF('Données brutes'!F129+0&lt;=0.015,0.015,IF('Données brutes'!F129+0&gt;=0.5,0.5,'Données brutes'!F129+0)),"")</f>
        <v/>
      </c>
      <c r="F129" s="26" t="str">
        <f>IF('Données brutes'!G129&lt;&gt;"",IF('Données brutes'!G129+0&lt;=1,1,IF('Données brutes'!G129+0&gt;=80,80,'Données brutes'!G129+0)),"")</f>
        <v/>
      </c>
      <c r="H129" s="28" t="str">
        <f t="shared" si="17"/>
        <v/>
      </c>
      <c r="I129" s="28" t="str">
        <f t="shared" si="18"/>
        <v/>
      </c>
      <c r="J129" s="28" t="str">
        <f t="shared" si="19"/>
        <v/>
      </c>
      <c r="K129" s="28" t="str">
        <f t="shared" si="20"/>
        <v/>
      </c>
      <c r="L129" s="28" t="str">
        <f t="shared" si="21"/>
        <v/>
      </c>
      <c r="M129" s="28" t="str">
        <f t="shared" si="22"/>
        <v/>
      </c>
      <c r="O129" s="28" t="str">
        <f t="shared" si="23"/>
        <v/>
      </c>
      <c r="P129" s="28" t="str">
        <f t="shared" si="24"/>
        <v/>
      </c>
      <c r="Q129" s="28" t="str">
        <f t="shared" si="25"/>
        <v/>
      </c>
      <c r="R129" s="28" t="str">
        <f t="shared" si="26"/>
        <v/>
      </c>
      <c r="S129" s="28" t="str">
        <f t="shared" si="27"/>
        <v/>
      </c>
      <c r="T129" s="28" t="str">
        <f t="shared" si="28"/>
        <v/>
      </c>
      <c r="U129" s="29" t="str">
        <f>IF(COUNT(A129:F129)&gt;='Données brutes'!$I$2,MIN(O129:T129),"")</f>
        <v/>
      </c>
      <c r="V129" s="30" t="str">
        <f t="shared" si="29"/>
        <v/>
      </c>
    </row>
    <row r="130" spans="1:22" hidden="1" x14ac:dyDescent="0.2">
      <c r="A130" s="25" t="str">
        <f>IF('Données brutes'!B130&lt;&gt;"",IF('Données brutes'!B130+0&lt;=1,1,IF('Données brutes'!B130+0&gt;=6000,6000,'Données brutes'!B130+0)),"")</f>
        <v/>
      </c>
      <c r="B130" s="27" t="str">
        <f>IF('Données brutes'!C130&lt;&gt;"",IF('Données brutes'!C130+0&gt;=20,20,'Données brutes'!C130+0),"")</f>
        <v/>
      </c>
      <c r="C130" s="27" t="str">
        <f>IF('Données brutes'!D130&lt;&gt;"",IF('Données brutes'!D130+0&gt;=20,20,'Données brutes'!D130+0),"")</f>
        <v/>
      </c>
      <c r="D130" s="27" t="str">
        <f>IF('Données brutes'!E130&lt;&gt;"",IF('Données brutes'!E130+0&gt;=10,10,'Données brutes'!E130+0),"")</f>
        <v/>
      </c>
      <c r="E130" s="31" t="str">
        <f>IF('Données brutes'!F130&lt;&gt;"",IF('Données brutes'!F130+0&lt;=0.015,0.015,IF('Données brutes'!F130+0&gt;=0.5,0.5,'Données brutes'!F130+0)),"")</f>
        <v/>
      </c>
      <c r="F130" s="26" t="str">
        <f>IF('Données brutes'!G130&lt;&gt;"",IF('Données brutes'!G130+0&lt;=1,1,IF('Données brutes'!G130+0&gt;=80,80,'Données brutes'!G130+0)),"")</f>
        <v/>
      </c>
      <c r="H130" s="28" t="str">
        <f t="shared" si="17"/>
        <v/>
      </c>
      <c r="I130" s="28" t="str">
        <f t="shared" si="18"/>
        <v/>
      </c>
      <c r="J130" s="28" t="str">
        <f t="shared" si="19"/>
        <v/>
      </c>
      <c r="K130" s="28" t="str">
        <f t="shared" si="20"/>
        <v/>
      </c>
      <c r="L130" s="28" t="str">
        <f t="shared" si="21"/>
        <v/>
      </c>
      <c r="M130" s="28" t="str">
        <f t="shared" si="22"/>
        <v/>
      </c>
      <c r="O130" s="28" t="str">
        <f t="shared" si="23"/>
        <v/>
      </c>
      <c r="P130" s="28" t="str">
        <f t="shared" si="24"/>
        <v/>
      </c>
      <c r="Q130" s="28" t="str">
        <f t="shared" si="25"/>
        <v/>
      </c>
      <c r="R130" s="28" t="str">
        <f t="shared" si="26"/>
        <v/>
      </c>
      <c r="S130" s="28" t="str">
        <f t="shared" si="27"/>
        <v/>
      </c>
      <c r="T130" s="28" t="str">
        <f t="shared" si="28"/>
        <v/>
      </c>
      <c r="U130" s="29" t="str">
        <f>IF(COUNT(A130:F130)&gt;='Données brutes'!$I$2,MIN(O130:T130),"")</f>
        <v/>
      </c>
      <c r="V130" s="30" t="str">
        <f t="shared" si="29"/>
        <v/>
      </c>
    </row>
    <row r="131" spans="1:22" hidden="1" x14ac:dyDescent="0.2">
      <c r="A131" s="25" t="str">
        <f>IF('Données brutes'!B131&lt;&gt;"",IF('Données brutes'!B131+0&lt;=1,1,IF('Données brutes'!B131+0&gt;=6000,6000,'Données brutes'!B131+0)),"")</f>
        <v/>
      </c>
      <c r="B131" s="27" t="str">
        <f>IF('Données brutes'!C131&lt;&gt;"",IF('Données brutes'!C131+0&gt;=20,20,'Données brutes'!C131+0),"")</f>
        <v/>
      </c>
      <c r="C131" s="27" t="str">
        <f>IF('Données brutes'!D131&lt;&gt;"",IF('Données brutes'!D131+0&gt;=20,20,'Données brutes'!D131+0),"")</f>
        <v/>
      </c>
      <c r="D131" s="27" t="str">
        <f>IF('Données brutes'!E131&lt;&gt;"",IF('Données brutes'!E131+0&gt;=10,10,'Données brutes'!E131+0),"")</f>
        <v/>
      </c>
      <c r="E131" s="31" t="str">
        <f>IF('Données brutes'!F131&lt;&gt;"",IF('Données brutes'!F131+0&lt;=0.015,0.015,IF('Données brutes'!F131+0&gt;=0.5,0.5,'Données brutes'!F131+0)),"")</f>
        <v/>
      </c>
      <c r="F131" s="26" t="str">
        <f>IF('Données brutes'!G131&lt;&gt;"",IF('Données brutes'!G131+0&lt;=1,1,IF('Données brutes'!G131+0&gt;=80,80,'Données brutes'!G131+0)),"")</f>
        <v/>
      </c>
      <c r="H131" s="28" t="str">
        <f t="shared" si="17"/>
        <v/>
      </c>
      <c r="I131" s="28" t="str">
        <f t="shared" si="18"/>
        <v/>
      </c>
      <c r="J131" s="28" t="str">
        <f t="shared" si="19"/>
        <v/>
      </c>
      <c r="K131" s="28" t="str">
        <f t="shared" si="20"/>
        <v/>
      </c>
      <c r="L131" s="28" t="str">
        <f t="shared" si="21"/>
        <v/>
      </c>
      <c r="M131" s="28" t="str">
        <f t="shared" si="22"/>
        <v/>
      </c>
      <c r="O131" s="28" t="str">
        <f t="shared" si="23"/>
        <v/>
      </c>
      <c r="P131" s="28" t="str">
        <f t="shared" si="24"/>
        <v/>
      </c>
      <c r="Q131" s="28" t="str">
        <f t="shared" si="25"/>
        <v/>
      </c>
      <c r="R131" s="28" t="str">
        <f t="shared" si="26"/>
        <v/>
      </c>
      <c r="S131" s="28" t="str">
        <f t="shared" si="27"/>
        <v/>
      </c>
      <c r="T131" s="28" t="str">
        <f t="shared" si="28"/>
        <v/>
      </c>
      <c r="U131" s="29" t="str">
        <f>IF(COUNT(A131:F131)&gt;='Données brutes'!$I$2,MIN(O131:T131),"")</f>
        <v/>
      </c>
      <c r="V131" s="30" t="str">
        <f t="shared" si="29"/>
        <v/>
      </c>
    </row>
    <row r="132" spans="1:22" hidden="1" x14ac:dyDescent="0.2">
      <c r="A132" s="25" t="str">
        <f>IF('Données brutes'!B132&lt;&gt;"",IF('Données brutes'!B132+0&lt;=1,1,IF('Données brutes'!B132+0&gt;=6000,6000,'Données brutes'!B132+0)),"")</f>
        <v/>
      </c>
      <c r="B132" s="27" t="str">
        <f>IF('Données brutes'!C132&lt;&gt;"",IF('Données brutes'!C132+0&gt;=20,20,'Données brutes'!C132+0),"")</f>
        <v/>
      </c>
      <c r="C132" s="27" t="str">
        <f>IF('Données brutes'!D132&lt;&gt;"",IF('Données brutes'!D132+0&gt;=20,20,'Données brutes'!D132+0),"")</f>
        <v/>
      </c>
      <c r="D132" s="27" t="str">
        <f>IF('Données brutes'!E132&lt;&gt;"",IF('Données brutes'!E132+0&gt;=10,10,'Données brutes'!E132+0),"")</f>
        <v/>
      </c>
      <c r="E132" s="31" t="str">
        <f>IF('Données brutes'!F132&lt;&gt;"",IF('Données brutes'!F132+0&lt;=0.015,0.015,IF('Données brutes'!F132+0&gt;=0.5,0.5,'Données brutes'!F132+0)),"")</f>
        <v/>
      </c>
      <c r="F132" s="26" t="str">
        <f>IF('Données brutes'!G132&lt;&gt;"",IF('Données brutes'!G132+0&lt;=1,1,IF('Données brutes'!G132+0&gt;=80,80,'Données brutes'!G132+0)),"")</f>
        <v/>
      </c>
      <c r="H132" s="28" t="str">
        <f t="shared" ref="H132:H195" si="30">IF(A132&lt;&gt;"",100.000707+199.4112625*LOG(A132)-633.2498635*LOG(A132)^2+794.5776709*LOG(A132)^3-509.8647342*LOG(A132)^4+176.015402*LOG(A132)^5-31.1373636*LOG(A132)^6+2.2100002*LOG(A132)^7,"")</f>
        <v/>
      </c>
      <c r="I132" s="28" t="str">
        <f t="shared" ref="I132:I195" si="31">IF(B132&lt;&gt;"",-0.002196*B132^5+0.06806*B132^4-0.5825*B132^3+0.6908*B132^2-4.7533*B132+100.1516,"")</f>
        <v/>
      </c>
      <c r="J132" s="28" t="str">
        <f t="shared" ref="J132:J195" si="32">IF(C132&lt;&gt;"",100.9766652-100.1069915*C132+43.0165198*C132^2-9.2398993*C132^3+0.7928877*C132^4,"")</f>
        <v/>
      </c>
      <c r="K132" s="28" t="str">
        <f t="shared" ref="K132:K195" si="33">IF(D132&lt;&gt;"",100.211834-40.1159071*D132-11.1812228*D132^2+17.8562719*D132^3-7.2985492*D132^4+1.4940264*D132^5-0.1670551*D132^6+0.0097349*D132^7-0.0002315*D132^8,"")</f>
        <v/>
      </c>
      <c r="L132" s="28" t="str">
        <f t="shared" ref="L132:L195" si="34">IF(E132&lt;&gt;"",131.811-2470.73*E132+29919.88*E132^2-215866.395*E132^3+907127.101*E132^4-2179260.623*E132^5+2767313.71*E132^6-1436922.807*E132^7,"")</f>
        <v/>
      </c>
      <c r="M132" s="28" t="str">
        <f t="shared" ref="M132:M195" si="35">IF(F132&lt;&gt;"",IF(F132&gt;=0,100.0091735-8.2787124*LOG(F132)-7.4497699*LOG(F132)^2-18.0716277*LOG(F132)^3-0.7974349*LOG(F132)^4+3.1353762*LOG(F132)^5,""),"")</f>
        <v/>
      </c>
      <c r="O132" s="28" t="str">
        <f t="shared" ref="O132:O195" si="36">IF(H132&lt;&gt;"",IF(H132&gt;100,100,IF(H132&lt;0,0,H132)),"")</f>
        <v/>
      </c>
      <c r="P132" s="28" t="str">
        <f t="shared" ref="P132:P195" si="37">IF(I132&lt;&gt;"",IF(I132&gt;100,100,IF(I132&lt;0,0,I132)),"")</f>
        <v/>
      </c>
      <c r="Q132" s="28" t="str">
        <f t="shared" ref="Q132:Q195" si="38">IF(J132&lt;&gt;"",IF(J132&gt;100,100,IF(J132&lt;0,0,J132)),"")</f>
        <v/>
      </c>
      <c r="R132" s="28" t="str">
        <f t="shared" ref="R132:R195" si="39">IF(K132&lt;&gt;"",IF(K132&gt;100,100,IF(K132&lt;0,0,K132)),"")</f>
        <v/>
      </c>
      <c r="S132" s="28" t="str">
        <f t="shared" ref="S132:S195" si="40">IF(L132&lt;&gt;"",IF(L132&gt;100,100,IF(L132&lt;0,0,L132)),"")</f>
        <v/>
      </c>
      <c r="T132" s="28" t="str">
        <f t="shared" ref="T132:T195" si="41">IF(M132&lt;&gt;"",IF(M132&gt;100,100,IF(M132&lt;0,0,M132)),"")</f>
        <v/>
      </c>
      <c r="U132" s="29" t="str">
        <f>IF(COUNT(A132:F132)&gt;='Données brutes'!$I$2,MIN(O132:T132),"")</f>
        <v/>
      </c>
      <c r="V132" s="30" t="str">
        <f t="shared" ref="V132:V195" si="42">IF(U132&lt;&gt;"",CHOOSE(MATCH(MIN(O132:T132),O132:T132,0),"CF","CHLA-A","NH3","NOX","PTOT","MES"),"")</f>
        <v/>
      </c>
    </row>
    <row r="133" spans="1:22" hidden="1" x14ac:dyDescent="0.2">
      <c r="A133" s="25" t="str">
        <f>IF('Données brutes'!B133&lt;&gt;"",IF('Données brutes'!B133+0&lt;=1,1,IF('Données brutes'!B133+0&gt;=6000,6000,'Données brutes'!B133+0)),"")</f>
        <v/>
      </c>
      <c r="B133" s="27" t="str">
        <f>IF('Données brutes'!C133&lt;&gt;"",IF('Données brutes'!C133+0&gt;=20,20,'Données brutes'!C133+0),"")</f>
        <v/>
      </c>
      <c r="C133" s="27" t="str">
        <f>IF('Données brutes'!D133&lt;&gt;"",IF('Données brutes'!D133+0&gt;=20,20,'Données brutes'!D133+0),"")</f>
        <v/>
      </c>
      <c r="D133" s="27" t="str">
        <f>IF('Données brutes'!E133&lt;&gt;"",IF('Données brutes'!E133+0&gt;=10,10,'Données brutes'!E133+0),"")</f>
        <v/>
      </c>
      <c r="E133" s="31" t="str">
        <f>IF('Données brutes'!F133&lt;&gt;"",IF('Données brutes'!F133+0&lt;=0.015,0.015,IF('Données brutes'!F133+0&gt;=0.5,0.5,'Données brutes'!F133+0)),"")</f>
        <v/>
      </c>
      <c r="F133" s="26" t="str">
        <f>IF('Données brutes'!G133&lt;&gt;"",IF('Données brutes'!G133+0&lt;=1,1,IF('Données brutes'!G133+0&gt;=80,80,'Données brutes'!G133+0)),"")</f>
        <v/>
      </c>
      <c r="H133" s="28" t="str">
        <f t="shared" si="30"/>
        <v/>
      </c>
      <c r="I133" s="28" t="str">
        <f t="shared" si="31"/>
        <v/>
      </c>
      <c r="J133" s="28" t="str">
        <f t="shared" si="32"/>
        <v/>
      </c>
      <c r="K133" s="28" t="str">
        <f t="shared" si="33"/>
        <v/>
      </c>
      <c r="L133" s="28" t="str">
        <f t="shared" si="34"/>
        <v/>
      </c>
      <c r="M133" s="28" t="str">
        <f t="shared" si="35"/>
        <v/>
      </c>
      <c r="O133" s="28" t="str">
        <f t="shared" si="36"/>
        <v/>
      </c>
      <c r="P133" s="28" t="str">
        <f t="shared" si="37"/>
        <v/>
      </c>
      <c r="Q133" s="28" t="str">
        <f t="shared" si="38"/>
        <v/>
      </c>
      <c r="R133" s="28" t="str">
        <f t="shared" si="39"/>
        <v/>
      </c>
      <c r="S133" s="28" t="str">
        <f t="shared" si="40"/>
        <v/>
      </c>
      <c r="T133" s="28" t="str">
        <f t="shared" si="41"/>
        <v/>
      </c>
      <c r="U133" s="29" t="str">
        <f>IF(COUNT(A133:F133)&gt;='Données brutes'!$I$2,MIN(O133:T133),"")</f>
        <v/>
      </c>
      <c r="V133" s="30" t="str">
        <f t="shared" si="42"/>
        <v/>
      </c>
    </row>
    <row r="134" spans="1:22" hidden="1" x14ac:dyDescent="0.2">
      <c r="A134" s="25" t="str">
        <f>IF('Données brutes'!B134&lt;&gt;"",IF('Données brutes'!B134+0&lt;=1,1,IF('Données brutes'!B134+0&gt;=6000,6000,'Données brutes'!B134+0)),"")</f>
        <v/>
      </c>
      <c r="B134" s="27" t="str">
        <f>IF('Données brutes'!C134&lt;&gt;"",IF('Données brutes'!C134+0&gt;=20,20,'Données brutes'!C134+0),"")</f>
        <v/>
      </c>
      <c r="C134" s="27" t="str">
        <f>IF('Données brutes'!D134&lt;&gt;"",IF('Données brutes'!D134+0&gt;=20,20,'Données brutes'!D134+0),"")</f>
        <v/>
      </c>
      <c r="D134" s="27" t="str">
        <f>IF('Données brutes'!E134&lt;&gt;"",IF('Données brutes'!E134+0&gt;=10,10,'Données brutes'!E134+0),"")</f>
        <v/>
      </c>
      <c r="E134" s="31" t="str">
        <f>IF('Données brutes'!F134&lt;&gt;"",IF('Données brutes'!F134+0&lt;=0.015,0.015,IF('Données brutes'!F134+0&gt;=0.5,0.5,'Données brutes'!F134+0)),"")</f>
        <v/>
      </c>
      <c r="F134" s="26" t="str">
        <f>IF('Données brutes'!G134&lt;&gt;"",IF('Données brutes'!G134+0&lt;=1,1,IF('Données brutes'!G134+0&gt;=80,80,'Données brutes'!G134+0)),"")</f>
        <v/>
      </c>
      <c r="H134" s="28" t="str">
        <f t="shared" si="30"/>
        <v/>
      </c>
      <c r="I134" s="28" t="str">
        <f t="shared" si="31"/>
        <v/>
      </c>
      <c r="J134" s="28" t="str">
        <f t="shared" si="32"/>
        <v/>
      </c>
      <c r="K134" s="28" t="str">
        <f t="shared" si="33"/>
        <v/>
      </c>
      <c r="L134" s="28" t="str">
        <f t="shared" si="34"/>
        <v/>
      </c>
      <c r="M134" s="28" t="str">
        <f t="shared" si="35"/>
        <v/>
      </c>
      <c r="O134" s="28" t="str">
        <f t="shared" si="36"/>
        <v/>
      </c>
      <c r="P134" s="28" t="str">
        <f t="shared" si="37"/>
        <v/>
      </c>
      <c r="Q134" s="28" t="str">
        <f t="shared" si="38"/>
        <v/>
      </c>
      <c r="R134" s="28" t="str">
        <f t="shared" si="39"/>
        <v/>
      </c>
      <c r="S134" s="28" t="str">
        <f t="shared" si="40"/>
        <v/>
      </c>
      <c r="T134" s="28" t="str">
        <f t="shared" si="41"/>
        <v/>
      </c>
      <c r="U134" s="29" t="str">
        <f>IF(COUNT(A134:F134)&gt;='Données brutes'!$I$2,MIN(O134:T134),"")</f>
        <v/>
      </c>
      <c r="V134" s="30" t="str">
        <f t="shared" si="42"/>
        <v/>
      </c>
    </row>
    <row r="135" spans="1:22" hidden="1" x14ac:dyDescent="0.2">
      <c r="A135" s="25" t="str">
        <f>IF('Données brutes'!B135&lt;&gt;"",IF('Données brutes'!B135+0&lt;=1,1,IF('Données brutes'!B135+0&gt;=6000,6000,'Données brutes'!B135+0)),"")</f>
        <v/>
      </c>
      <c r="B135" s="27" t="str">
        <f>IF('Données brutes'!C135&lt;&gt;"",IF('Données brutes'!C135+0&gt;=20,20,'Données brutes'!C135+0),"")</f>
        <v/>
      </c>
      <c r="C135" s="27" t="str">
        <f>IF('Données brutes'!D135&lt;&gt;"",IF('Données brutes'!D135+0&gt;=20,20,'Données brutes'!D135+0),"")</f>
        <v/>
      </c>
      <c r="D135" s="27" t="str">
        <f>IF('Données brutes'!E135&lt;&gt;"",IF('Données brutes'!E135+0&gt;=10,10,'Données brutes'!E135+0),"")</f>
        <v/>
      </c>
      <c r="E135" s="31" t="str">
        <f>IF('Données brutes'!F135&lt;&gt;"",IF('Données brutes'!F135+0&lt;=0.015,0.015,IF('Données brutes'!F135+0&gt;=0.5,0.5,'Données brutes'!F135+0)),"")</f>
        <v/>
      </c>
      <c r="F135" s="26" t="str">
        <f>IF('Données brutes'!G135&lt;&gt;"",IF('Données brutes'!G135+0&lt;=1,1,IF('Données brutes'!G135+0&gt;=80,80,'Données brutes'!G135+0)),"")</f>
        <v/>
      </c>
      <c r="H135" s="28" t="str">
        <f t="shared" si="30"/>
        <v/>
      </c>
      <c r="I135" s="28" t="str">
        <f t="shared" si="31"/>
        <v/>
      </c>
      <c r="J135" s="28" t="str">
        <f t="shared" si="32"/>
        <v/>
      </c>
      <c r="K135" s="28" t="str">
        <f t="shared" si="33"/>
        <v/>
      </c>
      <c r="L135" s="28" t="str">
        <f t="shared" si="34"/>
        <v/>
      </c>
      <c r="M135" s="28" t="str">
        <f t="shared" si="35"/>
        <v/>
      </c>
      <c r="O135" s="28" t="str">
        <f t="shared" si="36"/>
        <v/>
      </c>
      <c r="P135" s="28" t="str">
        <f t="shared" si="37"/>
        <v/>
      </c>
      <c r="Q135" s="28" t="str">
        <f t="shared" si="38"/>
        <v/>
      </c>
      <c r="R135" s="28" t="str">
        <f t="shared" si="39"/>
        <v/>
      </c>
      <c r="S135" s="28" t="str">
        <f t="shared" si="40"/>
        <v/>
      </c>
      <c r="T135" s="28" t="str">
        <f t="shared" si="41"/>
        <v/>
      </c>
      <c r="U135" s="29" t="str">
        <f>IF(COUNT(A135:F135)&gt;='Données brutes'!$I$2,MIN(O135:T135),"")</f>
        <v/>
      </c>
      <c r="V135" s="30" t="str">
        <f t="shared" si="42"/>
        <v/>
      </c>
    </row>
    <row r="136" spans="1:22" hidden="1" x14ac:dyDescent="0.2">
      <c r="A136" s="25" t="str">
        <f>IF('Données brutes'!B136&lt;&gt;"",IF('Données brutes'!B136+0&lt;=1,1,IF('Données brutes'!B136+0&gt;=6000,6000,'Données brutes'!B136+0)),"")</f>
        <v/>
      </c>
      <c r="B136" s="27" t="str">
        <f>IF('Données brutes'!C136&lt;&gt;"",IF('Données brutes'!C136+0&gt;=20,20,'Données brutes'!C136+0),"")</f>
        <v/>
      </c>
      <c r="C136" s="27" t="str">
        <f>IF('Données brutes'!D136&lt;&gt;"",IF('Données brutes'!D136+0&gt;=20,20,'Données brutes'!D136+0),"")</f>
        <v/>
      </c>
      <c r="D136" s="27" t="str">
        <f>IF('Données brutes'!E136&lt;&gt;"",IF('Données brutes'!E136+0&gt;=10,10,'Données brutes'!E136+0),"")</f>
        <v/>
      </c>
      <c r="E136" s="31" t="str">
        <f>IF('Données brutes'!F136&lt;&gt;"",IF('Données brutes'!F136+0&lt;=0.015,0.015,IF('Données brutes'!F136+0&gt;=0.5,0.5,'Données brutes'!F136+0)),"")</f>
        <v/>
      </c>
      <c r="F136" s="26" t="str">
        <f>IF('Données brutes'!G136&lt;&gt;"",IF('Données brutes'!G136+0&lt;=1,1,IF('Données brutes'!G136+0&gt;=80,80,'Données brutes'!G136+0)),"")</f>
        <v/>
      </c>
      <c r="H136" s="28" t="str">
        <f t="shared" si="30"/>
        <v/>
      </c>
      <c r="I136" s="28" t="str">
        <f t="shared" si="31"/>
        <v/>
      </c>
      <c r="J136" s="28" t="str">
        <f t="shared" si="32"/>
        <v/>
      </c>
      <c r="K136" s="28" t="str">
        <f t="shared" si="33"/>
        <v/>
      </c>
      <c r="L136" s="28" t="str">
        <f t="shared" si="34"/>
        <v/>
      </c>
      <c r="M136" s="28" t="str">
        <f t="shared" si="35"/>
        <v/>
      </c>
      <c r="O136" s="28" t="str">
        <f t="shared" si="36"/>
        <v/>
      </c>
      <c r="P136" s="28" t="str">
        <f t="shared" si="37"/>
        <v/>
      </c>
      <c r="Q136" s="28" t="str">
        <f t="shared" si="38"/>
        <v/>
      </c>
      <c r="R136" s="28" t="str">
        <f t="shared" si="39"/>
        <v/>
      </c>
      <c r="S136" s="28" t="str">
        <f t="shared" si="40"/>
        <v/>
      </c>
      <c r="T136" s="28" t="str">
        <f t="shared" si="41"/>
        <v/>
      </c>
      <c r="U136" s="29" t="str">
        <f>IF(COUNT(A136:F136)&gt;='Données brutes'!$I$2,MIN(O136:T136),"")</f>
        <v/>
      </c>
      <c r="V136" s="30" t="str">
        <f t="shared" si="42"/>
        <v/>
      </c>
    </row>
    <row r="137" spans="1:22" hidden="1" x14ac:dyDescent="0.2">
      <c r="A137" s="25" t="str">
        <f>IF('Données brutes'!B137&lt;&gt;"",IF('Données brutes'!B137+0&lt;=1,1,IF('Données brutes'!B137+0&gt;=6000,6000,'Données brutes'!B137+0)),"")</f>
        <v/>
      </c>
      <c r="B137" s="27" t="str">
        <f>IF('Données brutes'!C137&lt;&gt;"",IF('Données brutes'!C137+0&gt;=20,20,'Données brutes'!C137+0),"")</f>
        <v/>
      </c>
      <c r="C137" s="27" t="str">
        <f>IF('Données brutes'!D137&lt;&gt;"",IF('Données brutes'!D137+0&gt;=20,20,'Données brutes'!D137+0),"")</f>
        <v/>
      </c>
      <c r="D137" s="27" t="str">
        <f>IF('Données brutes'!E137&lt;&gt;"",IF('Données brutes'!E137+0&gt;=10,10,'Données brutes'!E137+0),"")</f>
        <v/>
      </c>
      <c r="E137" s="31" t="str">
        <f>IF('Données brutes'!F137&lt;&gt;"",IF('Données brutes'!F137+0&lt;=0.015,0.015,IF('Données brutes'!F137+0&gt;=0.5,0.5,'Données brutes'!F137+0)),"")</f>
        <v/>
      </c>
      <c r="F137" s="26" t="str">
        <f>IF('Données brutes'!G137&lt;&gt;"",IF('Données brutes'!G137+0&lt;=1,1,IF('Données brutes'!G137+0&gt;=80,80,'Données brutes'!G137+0)),"")</f>
        <v/>
      </c>
      <c r="H137" s="28" t="str">
        <f t="shared" si="30"/>
        <v/>
      </c>
      <c r="I137" s="28" t="str">
        <f t="shared" si="31"/>
        <v/>
      </c>
      <c r="J137" s="28" t="str">
        <f t="shared" si="32"/>
        <v/>
      </c>
      <c r="K137" s="28" t="str">
        <f t="shared" si="33"/>
        <v/>
      </c>
      <c r="L137" s="28" t="str">
        <f t="shared" si="34"/>
        <v/>
      </c>
      <c r="M137" s="28" t="str">
        <f t="shared" si="35"/>
        <v/>
      </c>
      <c r="O137" s="28" t="str">
        <f t="shared" si="36"/>
        <v/>
      </c>
      <c r="P137" s="28" t="str">
        <f t="shared" si="37"/>
        <v/>
      </c>
      <c r="Q137" s="28" t="str">
        <f t="shared" si="38"/>
        <v/>
      </c>
      <c r="R137" s="28" t="str">
        <f t="shared" si="39"/>
        <v/>
      </c>
      <c r="S137" s="28" t="str">
        <f t="shared" si="40"/>
        <v/>
      </c>
      <c r="T137" s="28" t="str">
        <f t="shared" si="41"/>
        <v/>
      </c>
      <c r="U137" s="29" t="str">
        <f>IF(COUNT(A137:F137)&gt;='Données brutes'!$I$2,MIN(O137:T137),"")</f>
        <v/>
      </c>
      <c r="V137" s="30" t="str">
        <f t="shared" si="42"/>
        <v/>
      </c>
    </row>
    <row r="138" spans="1:22" hidden="1" x14ac:dyDescent="0.2">
      <c r="A138" s="25" t="str">
        <f>IF('Données brutes'!B138&lt;&gt;"",IF('Données brutes'!B138+0&lt;=1,1,IF('Données brutes'!B138+0&gt;=6000,6000,'Données brutes'!B138+0)),"")</f>
        <v/>
      </c>
      <c r="B138" s="27" t="str">
        <f>IF('Données brutes'!C138&lt;&gt;"",IF('Données brutes'!C138+0&gt;=20,20,'Données brutes'!C138+0),"")</f>
        <v/>
      </c>
      <c r="C138" s="27" t="str">
        <f>IF('Données brutes'!D138&lt;&gt;"",IF('Données brutes'!D138+0&gt;=20,20,'Données brutes'!D138+0),"")</f>
        <v/>
      </c>
      <c r="D138" s="27" t="str">
        <f>IF('Données brutes'!E138&lt;&gt;"",IF('Données brutes'!E138+0&gt;=10,10,'Données brutes'!E138+0),"")</f>
        <v/>
      </c>
      <c r="E138" s="31" t="str">
        <f>IF('Données brutes'!F138&lt;&gt;"",IF('Données brutes'!F138+0&lt;=0.015,0.015,IF('Données brutes'!F138+0&gt;=0.5,0.5,'Données brutes'!F138+0)),"")</f>
        <v/>
      </c>
      <c r="F138" s="26" t="str">
        <f>IF('Données brutes'!G138&lt;&gt;"",IF('Données brutes'!G138+0&lt;=1,1,IF('Données brutes'!G138+0&gt;=80,80,'Données brutes'!G138+0)),"")</f>
        <v/>
      </c>
      <c r="H138" s="28" t="str">
        <f t="shared" si="30"/>
        <v/>
      </c>
      <c r="I138" s="28" t="str">
        <f t="shared" si="31"/>
        <v/>
      </c>
      <c r="J138" s="28" t="str">
        <f t="shared" si="32"/>
        <v/>
      </c>
      <c r="K138" s="28" t="str">
        <f t="shared" si="33"/>
        <v/>
      </c>
      <c r="L138" s="28" t="str">
        <f t="shared" si="34"/>
        <v/>
      </c>
      <c r="M138" s="28" t="str">
        <f t="shared" si="35"/>
        <v/>
      </c>
      <c r="O138" s="28" t="str">
        <f t="shared" si="36"/>
        <v/>
      </c>
      <c r="P138" s="28" t="str">
        <f t="shared" si="37"/>
        <v/>
      </c>
      <c r="Q138" s="28" t="str">
        <f t="shared" si="38"/>
        <v/>
      </c>
      <c r="R138" s="28" t="str">
        <f t="shared" si="39"/>
        <v/>
      </c>
      <c r="S138" s="28" t="str">
        <f t="shared" si="40"/>
        <v/>
      </c>
      <c r="T138" s="28" t="str">
        <f t="shared" si="41"/>
        <v/>
      </c>
      <c r="U138" s="29" t="str">
        <f>IF(COUNT(A138:F138)&gt;='Données brutes'!$I$2,MIN(O138:T138),"")</f>
        <v/>
      </c>
      <c r="V138" s="30" t="str">
        <f t="shared" si="42"/>
        <v/>
      </c>
    </row>
    <row r="139" spans="1:22" hidden="1" x14ac:dyDescent="0.2">
      <c r="A139" s="25" t="str">
        <f>IF('Données brutes'!B139&lt;&gt;"",IF('Données brutes'!B139+0&lt;=1,1,IF('Données brutes'!B139+0&gt;=6000,6000,'Données brutes'!B139+0)),"")</f>
        <v/>
      </c>
      <c r="B139" s="27" t="str">
        <f>IF('Données brutes'!C139&lt;&gt;"",IF('Données brutes'!C139+0&gt;=20,20,'Données brutes'!C139+0),"")</f>
        <v/>
      </c>
      <c r="C139" s="27" t="str">
        <f>IF('Données brutes'!D139&lt;&gt;"",IF('Données brutes'!D139+0&gt;=20,20,'Données brutes'!D139+0),"")</f>
        <v/>
      </c>
      <c r="D139" s="27" t="str">
        <f>IF('Données brutes'!E139&lt;&gt;"",IF('Données brutes'!E139+0&gt;=10,10,'Données brutes'!E139+0),"")</f>
        <v/>
      </c>
      <c r="E139" s="31" t="str">
        <f>IF('Données brutes'!F139&lt;&gt;"",IF('Données brutes'!F139+0&lt;=0.015,0.015,IF('Données brutes'!F139+0&gt;=0.5,0.5,'Données brutes'!F139+0)),"")</f>
        <v/>
      </c>
      <c r="F139" s="26" t="str">
        <f>IF('Données brutes'!G139&lt;&gt;"",IF('Données brutes'!G139+0&lt;=1,1,IF('Données brutes'!G139+0&gt;=80,80,'Données brutes'!G139+0)),"")</f>
        <v/>
      </c>
      <c r="H139" s="28" t="str">
        <f t="shared" si="30"/>
        <v/>
      </c>
      <c r="I139" s="28" t="str">
        <f t="shared" si="31"/>
        <v/>
      </c>
      <c r="J139" s="28" t="str">
        <f t="shared" si="32"/>
        <v/>
      </c>
      <c r="K139" s="28" t="str">
        <f t="shared" si="33"/>
        <v/>
      </c>
      <c r="L139" s="28" t="str">
        <f t="shared" si="34"/>
        <v/>
      </c>
      <c r="M139" s="28" t="str">
        <f t="shared" si="35"/>
        <v/>
      </c>
      <c r="O139" s="28" t="str">
        <f t="shared" si="36"/>
        <v/>
      </c>
      <c r="P139" s="28" t="str">
        <f t="shared" si="37"/>
        <v/>
      </c>
      <c r="Q139" s="28" t="str">
        <f t="shared" si="38"/>
        <v/>
      </c>
      <c r="R139" s="28" t="str">
        <f t="shared" si="39"/>
        <v/>
      </c>
      <c r="S139" s="28" t="str">
        <f t="shared" si="40"/>
        <v/>
      </c>
      <c r="T139" s="28" t="str">
        <f t="shared" si="41"/>
        <v/>
      </c>
      <c r="U139" s="29" t="str">
        <f>IF(COUNT(A139:F139)&gt;='Données brutes'!$I$2,MIN(O139:T139),"")</f>
        <v/>
      </c>
      <c r="V139" s="30" t="str">
        <f t="shared" si="42"/>
        <v/>
      </c>
    </row>
    <row r="140" spans="1:22" hidden="1" x14ac:dyDescent="0.2">
      <c r="A140" s="25" t="str">
        <f>IF('Données brutes'!B140&lt;&gt;"",IF('Données brutes'!B140+0&lt;=1,1,IF('Données brutes'!B140+0&gt;=6000,6000,'Données brutes'!B140+0)),"")</f>
        <v/>
      </c>
      <c r="B140" s="27" t="str">
        <f>IF('Données brutes'!C140&lt;&gt;"",IF('Données brutes'!C140+0&gt;=20,20,'Données brutes'!C140+0),"")</f>
        <v/>
      </c>
      <c r="C140" s="27" t="str">
        <f>IF('Données brutes'!D140&lt;&gt;"",IF('Données brutes'!D140+0&gt;=20,20,'Données brutes'!D140+0),"")</f>
        <v/>
      </c>
      <c r="D140" s="27" t="str">
        <f>IF('Données brutes'!E140&lt;&gt;"",IF('Données brutes'!E140+0&gt;=10,10,'Données brutes'!E140+0),"")</f>
        <v/>
      </c>
      <c r="E140" s="31" t="str">
        <f>IF('Données brutes'!F140&lt;&gt;"",IF('Données brutes'!F140+0&lt;=0.015,0.015,IF('Données brutes'!F140+0&gt;=0.5,0.5,'Données brutes'!F140+0)),"")</f>
        <v/>
      </c>
      <c r="F140" s="26" t="str">
        <f>IF('Données brutes'!G140&lt;&gt;"",IF('Données brutes'!G140+0&lt;=1,1,IF('Données brutes'!G140+0&gt;=80,80,'Données brutes'!G140+0)),"")</f>
        <v/>
      </c>
      <c r="H140" s="28" t="str">
        <f t="shared" si="30"/>
        <v/>
      </c>
      <c r="I140" s="28" t="str">
        <f t="shared" si="31"/>
        <v/>
      </c>
      <c r="J140" s="28" t="str">
        <f t="shared" si="32"/>
        <v/>
      </c>
      <c r="K140" s="28" t="str">
        <f t="shared" si="33"/>
        <v/>
      </c>
      <c r="L140" s="28" t="str">
        <f t="shared" si="34"/>
        <v/>
      </c>
      <c r="M140" s="28" t="str">
        <f t="shared" si="35"/>
        <v/>
      </c>
      <c r="O140" s="28" t="str">
        <f t="shared" si="36"/>
        <v/>
      </c>
      <c r="P140" s="28" t="str">
        <f t="shared" si="37"/>
        <v/>
      </c>
      <c r="Q140" s="28" t="str">
        <f t="shared" si="38"/>
        <v/>
      </c>
      <c r="R140" s="28" t="str">
        <f t="shared" si="39"/>
        <v/>
      </c>
      <c r="S140" s="28" t="str">
        <f t="shared" si="40"/>
        <v/>
      </c>
      <c r="T140" s="28" t="str">
        <f t="shared" si="41"/>
        <v/>
      </c>
      <c r="U140" s="29" t="str">
        <f>IF(COUNT(A140:F140)&gt;='Données brutes'!$I$2,MIN(O140:T140),"")</f>
        <v/>
      </c>
      <c r="V140" s="30" t="str">
        <f t="shared" si="42"/>
        <v/>
      </c>
    </row>
    <row r="141" spans="1:22" hidden="1" x14ac:dyDescent="0.2">
      <c r="A141" s="25" t="str">
        <f>IF('Données brutes'!B141&lt;&gt;"",IF('Données brutes'!B141+0&lt;=1,1,IF('Données brutes'!B141+0&gt;=6000,6000,'Données brutes'!B141+0)),"")</f>
        <v/>
      </c>
      <c r="B141" s="27" t="str">
        <f>IF('Données brutes'!C141&lt;&gt;"",IF('Données brutes'!C141+0&gt;=20,20,'Données brutes'!C141+0),"")</f>
        <v/>
      </c>
      <c r="C141" s="27" t="str">
        <f>IF('Données brutes'!D141&lt;&gt;"",IF('Données brutes'!D141+0&gt;=20,20,'Données brutes'!D141+0),"")</f>
        <v/>
      </c>
      <c r="D141" s="27" t="str">
        <f>IF('Données brutes'!E141&lt;&gt;"",IF('Données brutes'!E141+0&gt;=10,10,'Données brutes'!E141+0),"")</f>
        <v/>
      </c>
      <c r="E141" s="31" t="str">
        <f>IF('Données brutes'!F141&lt;&gt;"",IF('Données brutes'!F141+0&lt;=0.015,0.015,IF('Données brutes'!F141+0&gt;=0.5,0.5,'Données brutes'!F141+0)),"")</f>
        <v/>
      </c>
      <c r="F141" s="26" t="str">
        <f>IF('Données brutes'!G141&lt;&gt;"",IF('Données brutes'!G141+0&lt;=1,1,IF('Données brutes'!G141+0&gt;=80,80,'Données brutes'!G141+0)),"")</f>
        <v/>
      </c>
      <c r="H141" s="28" t="str">
        <f t="shared" si="30"/>
        <v/>
      </c>
      <c r="I141" s="28" t="str">
        <f t="shared" si="31"/>
        <v/>
      </c>
      <c r="J141" s="28" t="str">
        <f t="shared" si="32"/>
        <v/>
      </c>
      <c r="K141" s="28" t="str">
        <f t="shared" si="33"/>
        <v/>
      </c>
      <c r="L141" s="28" t="str">
        <f t="shared" si="34"/>
        <v/>
      </c>
      <c r="M141" s="28" t="str">
        <f t="shared" si="35"/>
        <v/>
      </c>
      <c r="O141" s="28" t="str">
        <f t="shared" si="36"/>
        <v/>
      </c>
      <c r="P141" s="28" t="str">
        <f t="shared" si="37"/>
        <v/>
      </c>
      <c r="Q141" s="28" t="str">
        <f t="shared" si="38"/>
        <v/>
      </c>
      <c r="R141" s="28" t="str">
        <f t="shared" si="39"/>
        <v/>
      </c>
      <c r="S141" s="28" t="str">
        <f t="shared" si="40"/>
        <v/>
      </c>
      <c r="T141" s="28" t="str">
        <f t="shared" si="41"/>
        <v/>
      </c>
      <c r="U141" s="29" t="str">
        <f>IF(COUNT(A141:F141)&gt;='Données brutes'!$I$2,MIN(O141:T141),"")</f>
        <v/>
      </c>
      <c r="V141" s="30" t="str">
        <f t="shared" si="42"/>
        <v/>
      </c>
    </row>
    <row r="142" spans="1:22" hidden="1" x14ac:dyDescent="0.2">
      <c r="A142" s="25" t="str">
        <f>IF('Données brutes'!B142&lt;&gt;"",IF('Données brutes'!B142+0&lt;=1,1,IF('Données brutes'!B142+0&gt;=6000,6000,'Données brutes'!B142+0)),"")</f>
        <v/>
      </c>
      <c r="B142" s="27" t="str">
        <f>IF('Données brutes'!C142&lt;&gt;"",IF('Données brutes'!C142+0&gt;=20,20,'Données brutes'!C142+0),"")</f>
        <v/>
      </c>
      <c r="C142" s="27" t="str">
        <f>IF('Données brutes'!D142&lt;&gt;"",IF('Données brutes'!D142+0&gt;=20,20,'Données brutes'!D142+0),"")</f>
        <v/>
      </c>
      <c r="D142" s="27" t="str">
        <f>IF('Données brutes'!E142&lt;&gt;"",IF('Données brutes'!E142+0&gt;=10,10,'Données brutes'!E142+0),"")</f>
        <v/>
      </c>
      <c r="E142" s="31" t="str">
        <f>IF('Données brutes'!F142&lt;&gt;"",IF('Données brutes'!F142+0&lt;=0.015,0.015,IF('Données brutes'!F142+0&gt;=0.5,0.5,'Données brutes'!F142+0)),"")</f>
        <v/>
      </c>
      <c r="F142" s="26" t="str">
        <f>IF('Données brutes'!G142&lt;&gt;"",IF('Données brutes'!G142+0&lt;=1,1,IF('Données brutes'!G142+0&gt;=80,80,'Données brutes'!G142+0)),"")</f>
        <v/>
      </c>
      <c r="H142" s="28" t="str">
        <f t="shared" si="30"/>
        <v/>
      </c>
      <c r="I142" s="28" t="str">
        <f t="shared" si="31"/>
        <v/>
      </c>
      <c r="J142" s="28" t="str">
        <f t="shared" si="32"/>
        <v/>
      </c>
      <c r="K142" s="28" t="str">
        <f t="shared" si="33"/>
        <v/>
      </c>
      <c r="L142" s="28" t="str">
        <f t="shared" si="34"/>
        <v/>
      </c>
      <c r="M142" s="28" t="str">
        <f t="shared" si="35"/>
        <v/>
      </c>
      <c r="O142" s="28" t="str">
        <f t="shared" si="36"/>
        <v/>
      </c>
      <c r="P142" s="28" t="str">
        <f t="shared" si="37"/>
        <v/>
      </c>
      <c r="Q142" s="28" t="str">
        <f t="shared" si="38"/>
        <v/>
      </c>
      <c r="R142" s="28" t="str">
        <f t="shared" si="39"/>
        <v/>
      </c>
      <c r="S142" s="28" t="str">
        <f t="shared" si="40"/>
        <v/>
      </c>
      <c r="T142" s="28" t="str">
        <f t="shared" si="41"/>
        <v/>
      </c>
      <c r="U142" s="29" t="str">
        <f>IF(COUNT(A142:F142)&gt;='Données brutes'!$I$2,MIN(O142:T142),"")</f>
        <v/>
      </c>
      <c r="V142" s="30" t="str">
        <f t="shared" si="42"/>
        <v/>
      </c>
    </row>
    <row r="143" spans="1:22" hidden="1" x14ac:dyDescent="0.2">
      <c r="A143" s="25" t="str">
        <f>IF('Données brutes'!B143&lt;&gt;"",IF('Données brutes'!B143+0&lt;=1,1,IF('Données brutes'!B143+0&gt;=6000,6000,'Données brutes'!B143+0)),"")</f>
        <v/>
      </c>
      <c r="B143" s="27" t="str">
        <f>IF('Données brutes'!C143&lt;&gt;"",IF('Données brutes'!C143+0&gt;=20,20,'Données brutes'!C143+0),"")</f>
        <v/>
      </c>
      <c r="C143" s="27" t="str">
        <f>IF('Données brutes'!D143&lt;&gt;"",IF('Données brutes'!D143+0&gt;=20,20,'Données brutes'!D143+0),"")</f>
        <v/>
      </c>
      <c r="D143" s="27" t="str">
        <f>IF('Données brutes'!E143&lt;&gt;"",IF('Données brutes'!E143+0&gt;=10,10,'Données brutes'!E143+0),"")</f>
        <v/>
      </c>
      <c r="E143" s="31" t="str">
        <f>IF('Données brutes'!F143&lt;&gt;"",IF('Données brutes'!F143+0&lt;=0.015,0.015,IF('Données brutes'!F143+0&gt;=0.5,0.5,'Données brutes'!F143+0)),"")</f>
        <v/>
      </c>
      <c r="F143" s="26" t="str">
        <f>IF('Données brutes'!G143&lt;&gt;"",IF('Données brutes'!G143+0&lt;=1,1,IF('Données brutes'!G143+0&gt;=80,80,'Données brutes'!G143+0)),"")</f>
        <v/>
      </c>
      <c r="H143" s="28" t="str">
        <f t="shared" si="30"/>
        <v/>
      </c>
      <c r="I143" s="28" t="str">
        <f t="shared" si="31"/>
        <v/>
      </c>
      <c r="J143" s="28" t="str">
        <f t="shared" si="32"/>
        <v/>
      </c>
      <c r="K143" s="28" t="str">
        <f t="shared" si="33"/>
        <v/>
      </c>
      <c r="L143" s="28" t="str">
        <f t="shared" si="34"/>
        <v/>
      </c>
      <c r="M143" s="28" t="str">
        <f t="shared" si="35"/>
        <v/>
      </c>
      <c r="O143" s="28" t="str">
        <f t="shared" si="36"/>
        <v/>
      </c>
      <c r="P143" s="28" t="str">
        <f t="shared" si="37"/>
        <v/>
      </c>
      <c r="Q143" s="28" t="str">
        <f t="shared" si="38"/>
        <v/>
      </c>
      <c r="R143" s="28" t="str">
        <f t="shared" si="39"/>
        <v/>
      </c>
      <c r="S143" s="28" t="str">
        <f t="shared" si="40"/>
        <v/>
      </c>
      <c r="T143" s="28" t="str">
        <f t="shared" si="41"/>
        <v/>
      </c>
      <c r="U143" s="29" t="str">
        <f>IF(COUNT(A143:F143)&gt;='Données brutes'!$I$2,MIN(O143:T143),"")</f>
        <v/>
      </c>
      <c r="V143" s="30" t="str">
        <f t="shared" si="42"/>
        <v/>
      </c>
    </row>
    <row r="144" spans="1:22" hidden="1" x14ac:dyDescent="0.2">
      <c r="A144" s="25" t="str">
        <f>IF('Données brutes'!B144&lt;&gt;"",IF('Données brutes'!B144+0&lt;=1,1,IF('Données brutes'!B144+0&gt;=6000,6000,'Données brutes'!B144+0)),"")</f>
        <v/>
      </c>
      <c r="B144" s="27" t="str">
        <f>IF('Données brutes'!C144&lt;&gt;"",IF('Données brutes'!C144+0&gt;=20,20,'Données brutes'!C144+0),"")</f>
        <v/>
      </c>
      <c r="C144" s="27" t="str">
        <f>IF('Données brutes'!D144&lt;&gt;"",IF('Données brutes'!D144+0&gt;=20,20,'Données brutes'!D144+0),"")</f>
        <v/>
      </c>
      <c r="D144" s="27" t="str">
        <f>IF('Données brutes'!E144&lt;&gt;"",IF('Données brutes'!E144+0&gt;=10,10,'Données brutes'!E144+0),"")</f>
        <v/>
      </c>
      <c r="E144" s="31" t="str">
        <f>IF('Données brutes'!F144&lt;&gt;"",IF('Données brutes'!F144+0&lt;=0.015,0.015,IF('Données brutes'!F144+0&gt;=0.5,0.5,'Données brutes'!F144+0)),"")</f>
        <v/>
      </c>
      <c r="F144" s="26" t="str">
        <f>IF('Données brutes'!G144&lt;&gt;"",IF('Données brutes'!G144+0&lt;=1,1,IF('Données brutes'!G144+0&gt;=80,80,'Données brutes'!G144+0)),"")</f>
        <v/>
      </c>
      <c r="H144" s="28" t="str">
        <f t="shared" si="30"/>
        <v/>
      </c>
      <c r="I144" s="28" t="str">
        <f t="shared" si="31"/>
        <v/>
      </c>
      <c r="J144" s="28" t="str">
        <f t="shared" si="32"/>
        <v/>
      </c>
      <c r="K144" s="28" t="str">
        <f t="shared" si="33"/>
        <v/>
      </c>
      <c r="L144" s="28" t="str">
        <f t="shared" si="34"/>
        <v/>
      </c>
      <c r="M144" s="28" t="str">
        <f t="shared" si="35"/>
        <v/>
      </c>
      <c r="O144" s="28" t="str">
        <f t="shared" si="36"/>
        <v/>
      </c>
      <c r="P144" s="28" t="str">
        <f t="shared" si="37"/>
        <v/>
      </c>
      <c r="Q144" s="28" t="str">
        <f t="shared" si="38"/>
        <v/>
      </c>
      <c r="R144" s="28" t="str">
        <f t="shared" si="39"/>
        <v/>
      </c>
      <c r="S144" s="28" t="str">
        <f t="shared" si="40"/>
        <v/>
      </c>
      <c r="T144" s="28" t="str">
        <f t="shared" si="41"/>
        <v/>
      </c>
      <c r="U144" s="29" t="str">
        <f>IF(COUNT(A144:F144)&gt;='Données brutes'!$I$2,MIN(O144:T144),"")</f>
        <v/>
      </c>
      <c r="V144" s="30" t="str">
        <f t="shared" si="42"/>
        <v/>
      </c>
    </row>
    <row r="145" spans="1:22" hidden="1" x14ac:dyDescent="0.2">
      <c r="A145" s="25" t="str">
        <f>IF('Données brutes'!B145&lt;&gt;"",IF('Données brutes'!B145+0&lt;=1,1,IF('Données brutes'!B145+0&gt;=6000,6000,'Données brutes'!B145+0)),"")</f>
        <v/>
      </c>
      <c r="B145" s="27" t="str">
        <f>IF('Données brutes'!C145&lt;&gt;"",IF('Données brutes'!C145+0&gt;=20,20,'Données brutes'!C145+0),"")</f>
        <v/>
      </c>
      <c r="C145" s="27" t="str">
        <f>IF('Données brutes'!D145&lt;&gt;"",IF('Données brutes'!D145+0&gt;=20,20,'Données brutes'!D145+0),"")</f>
        <v/>
      </c>
      <c r="D145" s="27" t="str">
        <f>IF('Données brutes'!E145&lt;&gt;"",IF('Données brutes'!E145+0&gt;=10,10,'Données brutes'!E145+0),"")</f>
        <v/>
      </c>
      <c r="E145" s="31" t="str">
        <f>IF('Données brutes'!F145&lt;&gt;"",IF('Données brutes'!F145+0&lt;=0.015,0.015,IF('Données brutes'!F145+0&gt;=0.5,0.5,'Données brutes'!F145+0)),"")</f>
        <v/>
      </c>
      <c r="F145" s="26" t="str">
        <f>IF('Données brutes'!G145&lt;&gt;"",IF('Données brutes'!G145+0&lt;=1,1,IF('Données brutes'!G145+0&gt;=80,80,'Données brutes'!G145+0)),"")</f>
        <v/>
      </c>
      <c r="H145" s="28" t="str">
        <f t="shared" si="30"/>
        <v/>
      </c>
      <c r="I145" s="28" t="str">
        <f t="shared" si="31"/>
        <v/>
      </c>
      <c r="J145" s="28" t="str">
        <f t="shared" si="32"/>
        <v/>
      </c>
      <c r="K145" s="28" t="str">
        <f t="shared" si="33"/>
        <v/>
      </c>
      <c r="L145" s="28" t="str">
        <f t="shared" si="34"/>
        <v/>
      </c>
      <c r="M145" s="28" t="str">
        <f t="shared" si="35"/>
        <v/>
      </c>
      <c r="O145" s="28" t="str">
        <f t="shared" si="36"/>
        <v/>
      </c>
      <c r="P145" s="28" t="str">
        <f t="shared" si="37"/>
        <v/>
      </c>
      <c r="Q145" s="28" t="str">
        <f t="shared" si="38"/>
        <v/>
      </c>
      <c r="R145" s="28" t="str">
        <f t="shared" si="39"/>
        <v/>
      </c>
      <c r="S145" s="28" t="str">
        <f t="shared" si="40"/>
        <v/>
      </c>
      <c r="T145" s="28" t="str">
        <f t="shared" si="41"/>
        <v/>
      </c>
      <c r="U145" s="29" t="str">
        <f>IF(COUNT(A145:F145)&gt;='Données brutes'!$I$2,MIN(O145:T145),"")</f>
        <v/>
      </c>
      <c r="V145" s="30" t="str">
        <f t="shared" si="42"/>
        <v/>
      </c>
    </row>
    <row r="146" spans="1:22" hidden="1" x14ac:dyDescent="0.2">
      <c r="A146" s="25" t="str">
        <f>IF('Données brutes'!B146&lt;&gt;"",IF('Données brutes'!B146+0&lt;=1,1,IF('Données brutes'!B146+0&gt;=6000,6000,'Données brutes'!B146+0)),"")</f>
        <v/>
      </c>
      <c r="B146" s="27" t="str">
        <f>IF('Données brutes'!C146&lt;&gt;"",IF('Données brutes'!C146+0&gt;=20,20,'Données brutes'!C146+0),"")</f>
        <v/>
      </c>
      <c r="C146" s="27" t="str">
        <f>IF('Données brutes'!D146&lt;&gt;"",IF('Données brutes'!D146+0&gt;=20,20,'Données brutes'!D146+0),"")</f>
        <v/>
      </c>
      <c r="D146" s="27" t="str">
        <f>IF('Données brutes'!E146&lt;&gt;"",IF('Données brutes'!E146+0&gt;=10,10,'Données brutes'!E146+0),"")</f>
        <v/>
      </c>
      <c r="E146" s="31" t="str">
        <f>IF('Données brutes'!F146&lt;&gt;"",IF('Données brutes'!F146+0&lt;=0.015,0.015,IF('Données brutes'!F146+0&gt;=0.5,0.5,'Données brutes'!F146+0)),"")</f>
        <v/>
      </c>
      <c r="F146" s="26" t="str">
        <f>IF('Données brutes'!G146&lt;&gt;"",IF('Données brutes'!G146+0&lt;=1,1,IF('Données brutes'!G146+0&gt;=80,80,'Données brutes'!G146+0)),"")</f>
        <v/>
      </c>
      <c r="H146" s="28" t="str">
        <f t="shared" si="30"/>
        <v/>
      </c>
      <c r="I146" s="28" t="str">
        <f t="shared" si="31"/>
        <v/>
      </c>
      <c r="J146" s="28" t="str">
        <f t="shared" si="32"/>
        <v/>
      </c>
      <c r="K146" s="28" t="str">
        <f t="shared" si="33"/>
        <v/>
      </c>
      <c r="L146" s="28" t="str">
        <f t="shared" si="34"/>
        <v/>
      </c>
      <c r="M146" s="28" t="str">
        <f t="shared" si="35"/>
        <v/>
      </c>
      <c r="O146" s="28" t="str">
        <f t="shared" si="36"/>
        <v/>
      </c>
      <c r="P146" s="28" t="str">
        <f t="shared" si="37"/>
        <v/>
      </c>
      <c r="Q146" s="28" t="str">
        <f t="shared" si="38"/>
        <v/>
      </c>
      <c r="R146" s="28" t="str">
        <f t="shared" si="39"/>
        <v/>
      </c>
      <c r="S146" s="28" t="str">
        <f t="shared" si="40"/>
        <v/>
      </c>
      <c r="T146" s="28" t="str">
        <f t="shared" si="41"/>
        <v/>
      </c>
      <c r="U146" s="29" t="str">
        <f>IF(COUNT(A146:F146)&gt;='Données brutes'!$I$2,MIN(O146:T146),"")</f>
        <v/>
      </c>
      <c r="V146" s="30" t="str">
        <f t="shared" si="42"/>
        <v/>
      </c>
    </row>
    <row r="147" spans="1:22" hidden="1" x14ac:dyDescent="0.2">
      <c r="A147" s="25" t="str">
        <f>IF('Données brutes'!B147&lt;&gt;"",IF('Données brutes'!B147+0&lt;=1,1,IF('Données brutes'!B147+0&gt;=6000,6000,'Données brutes'!B147+0)),"")</f>
        <v/>
      </c>
      <c r="B147" s="27" t="str">
        <f>IF('Données brutes'!C147&lt;&gt;"",IF('Données brutes'!C147+0&gt;=20,20,'Données brutes'!C147+0),"")</f>
        <v/>
      </c>
      <c r="C147" s="27" t="str">
        <f>IF('Données brutes'!D147&lt;&gt;"",IF('Données brutes'!D147+0&gt;=20,20,'Données brutes'!D147+0),"")</f>
        <v/>
      </c>
      <c r="D147" s="27" t="str">
        <f>IF('Données brutes'!E147&lt;&gt;"",IF('Données brutes'!E147+0&gt;=10,10,'Données brutes'!E147+0),"")</f>
        <v/>
      </c>
      <c r="E147" s="31" t="str">
        <f>IF('Données brutes'!F147&lt;&gt;"",IF('Données brutes'!F147+0&lt;=0.015,0.015,IF('Données brutes'!F147+0&gt;=0.5,0.5,'Données brutes'!F147+0)),"")</f>
        <v/>
      </c>
      <c r="F147" s="26" t="str">
        <f>IF('Données brutes'!G147&lt;&gt;"",IF('Données brutes'!G147+0&lt;=1,1,IF('Données brutes'!G147+0&gt;=80,80,'Données brutes'!G147+0)),"")</f>
        <v/>
      </c>
      <c r="H147" s="28" t="str">
        <f t="shared" si="30"/>
        <v/>
      </c>
      <c r="I147" s="28" t="str">
        <f t="shared" si="31"/>
        <v/>
      </c>
      <c r="J147" s="28" t="str">
        <f t="shared" si="32"/>
        <v/>
      </c>
      <c r="K147" s="28" t="str">
        <f t="shared" si="33"/>
        <v/>
      </c>
      <c r="L147" s="28" t="str">
        <f t="shared" si="34"/>
        <v/>
      </c>
      <c r="M147" s="28" t="str">
        <f t="shared" si="35"/>
        <v/>
      </c>
      <c r="O147" s="28" t="str">
        <f t="shared" si="36"/>
        <v/>
      </c>
      <c r="P147" s="28" t="str">
        <f t="shared" si="37"/>
        <v/>
      </c>
      <c r="Q147" s="28" t="str">
        <f t="shared" si="38"/>
        <v/>
      </c>
      <c r="R147" s="28" t="str">
        <f t="shared" si="39"/>
        <v/>
      </c>
      <c r="S147" s="28" t="str">
        <f t="shared" si="40"/>
        <v/>
      </c>
      <c r="T147" s="28" t="str">
        <f t="shared" si="41"/>
        <v/>
      </c>
      <c r="U147" s="29" t="str">
        <f>IF(COUNT(A147:F147)&gt;='Données brutes'!$I$2,MIN(O147:T147),"")</f>
        <v/>
      </c>
      <c r="V147" s="30" t="str">
        <f t="shared" si="42"/>
        <v/>
      </c>
    </row>
    <row r="148" spans="1:22" hidden="1" x14ac:dyDescent="0.2">
      <c r="A148" s="25" t="str">
        <f>IF('Données brutes'!B148&lt;&gt;"",IF('Données brutes'!B148+0&lt;=1,1,IF('Données brutes'!B148+0&gt;=6000,6000,'Données brutes'!B148+0)),"")</f>
        <v/>
      </c>
      <c r="B148" s="27" t="str">
        <f>IF('Données brutes'!C148&lt;&gt;"",IF('Données brutes'!C148+0&gt;=20,20,'Données brutes'!C148+0),"")</f>
        <v/>
      </c>
      <c r="C148" s="27" t="str">
        <f>IF('Données brutes'!D148&lt;&gt;"",IF('Données brutes'!D148+0&gt;=20,20,'Données brutes'!D148+0),"")</f>
        <v/>
      </c>
      <c r="D148" s="27" t="str">
        <f>IF('Données brutes'!E148&lt;&gt;"",IF('Données brutes'!E148+0&gt;=10,10,'Données brutes'!E148+0),"")</f>
        <v/>
      </c>
      <c r="E148" s="31" t="str">
        <f>IF('Données brutes'!F148&lt;&gt;"",IF('Données brutes'!F148+0&lt;=0.015,0.015,IF('Données brutes'!F148+0&gt;=0.5,0.5,'Données brutes'!F148+0)),"")</f>
        <v/>
      </c>
      <c r="F148" s="26" t="str">
        <f>IF('Données brutes'!G148&lt;&gt;"",IF('Données brutes'!G148+0&lt;=1,1,IF('Données brutes'!G148+0&gt;=80,80,'Données brutes'!G148+0)),"")</f>
        <v/>
      </c>
      <c r="H148" s="28" t="str">
        <f t="shared" si="30"/>
        <v/>
      </c>
      <c r="I148" s="28" t="str">
        <f t="shared" si="31"/>
        <v/>
      </c>
      <c r="J148" s="28" t="str">
        <f t="shared" si="32"/>
        <v/>
      </c>
      <c r="K148" s="28" t="str">
        <f t="shared" si="33"/>
        <v/>
      </c>
      <c r="L148" s="28" t="str">
        <f t="shared" si="34"/>
        <v/>
      </c>
      <c r="M148" s="28" t="str">
        <f t="shared" si="35"/>
        <v/>
      </c>
      <c r="O148" s="28" t="str">
        <f t="shared" si="36"/>
        <v/>
      </c>
      <c r="P148" s="28" t="str">
        <f t="shared" si="37"/>
        <v/>
      </c>
      <c r="Q148" s="28" t="str">
        <f t="shared" si="38"/>
        <v/>
      </c>
      <c r="R148" s="28" t="str">
        <f t="shared" si="39"/>
        <v/>
      </c>
      <c r="S148" s="28" t="str">
        <f t="shared" si="40"/>
        <v/>
      </c>
      <c r="T148" s="28" t="str">
        <f t="shared" si="41"/>
        <v/>
      </c>
      <c r="U148" s="29" t="str">
        <f>IF(COUNT(A148:F148)&gt;='Données brutes'!$I$2,MIN(O148:T148),"")</f>
        <v/>
      </c>
      <c r="V148" s="30" t="str">
        <f t="shared" si="42"/>
        <v/>
      </c>
    </row>
    <row r="149" spans="1:22" hidden="1" x14ac:dyDescent="0.2">
      <c r="A149" s="25" t="str">
        <f>IF('Données brutes'!B149&lt;&gt;"",IF('Données brutes'!B149+0&lt;=1,1,IF('Données brutes'!B149+0&gt;=6000,6000,'Données brutes'!B149+0)),"")</f>
        <v/>
      </c>
      <c r="B149" s="27" t="str">
        <f>IF('Données brutes'!C149&lt;&gt;"",IF('Données brutes'!C149+0&gt;=20,20,'Données brutes'!C149+0),"")</f>
        <v/>
      </c>
      <c r="C149" s="27" t="str">
        <f>IF('Données brutes'!D149&lt;&gt;"",IF('Données brutes'!D149+0&gt;=20,20,'Données brutes'!D149+0),"")</f>
        <v/>
      </c>
      <c r="D149" s="27" t="str">
        <f>IF('Données brutes'!E149&lt;&gt;"",IF('Données brutes'!E149+0&gt;=10,10,'Données brutes'!E149+0),"")</f>
        <v/>
      </c>
      <c r="E149" s="31" t="str">
        <f>IF('Données brutes'!F149&lt;&gt;"",IF('Données brutes'!F149+0&lt;=0.015,0.015,IF('Données brutes'!F149+0&gt;=0.5,0.5,'Données brutes'!F149+0)),"")</f>
        <v/>
      </c>
      <c r="F149" s="26" t="str">
        <f>IF('Données brutes'!G149&lt;&gt;"",IF('Données brutes'!G149+0&lt;=1,1,IF('Données brutes'!G149+0&gt;=80,80,'Données brutes'!G149+0)),"")</f>
        <v/>
      </c>
      <c r="H149" s="28" t="str">
        <f t="shared" si="30"/>
        <v/>
      </c>
      <c r="I149" s="28" t="str">
        <f t="shared" si="31"/>
        <v/>
      </c>
      <c r="J149" s="28" t="str">
        <f t="shared" si="32"/>
        <v/>
      </c>
      <c r="K149" s="28" t="str">
        <f t="shared" si="33"/>
        <v/>
      </c>
      <c r="L149" s="28" t="str">
        <f t="shared" si="34"/>
        <v/>
      </c>
      <c r="M149" s="28" t="str">
        <f t="shared" si="35"/>
        <v/>
      </c>
      <c r="O149" s="28" t="str">
        <f t="shared" si="36"/>
        <v/>
      </c>
      <c r="P149" s="28" t="str">
        <f t="shared" si="37"/>
        <v/>
      </c>
      <c r="Q149" s="28" t="str">
        <f t="shared" si="38"/>
        <v/>
      </c>
      <c r="R149" s="28" t="str">
        <f t="shared" si="39"/>
        <v/>
      </c>
      <c r="S149" s="28" t="str">
        <f t="shared" si="40"/>
        <v/>
      </c>
      <c r="T149" s="28" t="str">
        <f t="shared" si="41"/>
        <v/>
      </c>
      <c r="U149" s="29" t="str">
        <f>IF(COUNT(A149:F149)&gt;='Données brutes'!$I$2,MIN(O149:T149),"")</f>
        <v/>
      </c>
      <c r="V149" s="30" t="str">
        <f t="shared" si="42"/>
        <v/>
      </c>
    </row>
    <row r="150" spans="1:22" hidden="1" x14ac:dyDescent="0.2">
      <c r="A150" s="25" t="str">
        <f>IF('Données brutes'!B150&lt;&gt;"",IF('Données brutes'!B150+0&lt;=1,1,IF('Données brutes'!B150+0&gt;=6000,6000,'Données brutes'!B150+0)),"")</f>
        <v/>
      </c>
      <c r="B150" s="27" t="str">
        <f>IF('Données brutes'!C150&lt;&gt;"",IF('Données brutes'!C150+0&gt;=20,20,'Données brutes'!C150+0),"")</f>
        <v/>
      </c>
      <c r="C150" s="27" t="str">
        <f>IF('Données brutes'!D150&lt;&gt;"",IF('Données brutes'!D150+0&gt;=20,20,'Données brutes'!D150+0),"")</f>
        <v/>
      </c>
      <c r="D150" s="27" t="str">
        <f>IF('Données brutes'!E150&lt;&gt;"",IF('Données brutes'!E150+0&gt;=10,10,'Données brutes'!E150+0),"")</f>
        <v/>
      </c>
      <c r="E150" s="31" t="str">
        <f>IF('Données brutes'!F150&lt;&gt;"",IF('Données brutes'!F150+0&lt;=0.015,0.015,IF('Données brutes'!F150+0&gt;=0.5,0.5,'Données brutes'!F150+0)),"")</f>
        <v/>
      </c>
      <c r="F150" s="26" t="str">
        <f>IF('Données brutes'!G150&lt;&gt;"",IF('Données brutes'!G150+0&lt;=1,1,IF('Données brutes'!G150+0&gt;=80,80,'Données brutes'!G150+0)),"")</f>
        <v/>
      </c>
      <c r="H150" s="28" t="str">
        <f t="shared" si="30"/>
        <v/>
      </c>
      <c r="I150" s="28" t="str">
        <f t="shared" si="31"/>
        <v/>
      </c>
      <c r="J150" s="28" t="str">
        <f t="shared" si="32"/>
        <v/>
      </c>
      <c r="K150" s="28" t="str">
        <f t="shared" si="33"/>
        <v/>
      </c>
      <c r="L150" s="28" t="str">
        <f t="shared" si="34"/>
        <v/>
      </c>
      <c r="M150" s="28" t="str">
        <f t="shared" si="35"/>
        <v/>
      </c>
      <c r="O150" s="28" t="str">
        <f t="shared" si="36"/>
        <v/>
      </c>
      <c r="P150" s="28" t="str">
        <f t="shared" si="37"/>
        <v/>
      </c>
      <c r="Q150" s="28" t="str">
        <f t="shared" si="38"/>
        <v/>
      </c>
      <c r="R150" s="28" t="str">
        <f t="shared" si="39"/>
        <v/>
      </c>
      <c r="S150" s="28" t="str">
        <f t="shared" si="40"/>
        <v/>
      </c>
      <c r="T150" s="28" t="str">
        <f t="shared" si="41"/>
        <v/>
      </c>
      <c r="U150" s="29" t="str">
        <f>IF(COUNT(A150:F150)&gt;='Données brutes'!$I$2,MIN(O150:T150),"")</f>
        <v/>
      </c>
      <c r="V150" s="30" t="str">
        <f t="shared" si="42"/>
        <v/>
      </c>
    </row>
    <row r="151" spans="1:22" hidden="1" x14ac:dyDescent="0.2">
      <c r="A151" s="25" t="str">
        <f>IF('Données brutes'!B151&lt;&gt;"",IF('Données brutes'!B151+0&lt;=1,1,IF('Données brutes'!B151+0&gt;=6000,6000,'Données brutes'!B151+0)),"")</f>
        <v/>
      </c>
      <c r="B151" s="27" t="str">
        <f>IF('Données brutes'!C151&lt;&gt;"",IF('Données brutes'!C151+0&gt;=20,20,'Données brutes'!C151+0),"")</f>
        <v/>
      </c>
      <c r="C151" s="27" t="str">
        <f>IF('Données brutes'!D151&lt;&gt;"",IF('Données brutes'!D151+0&gt;=20,20,'Données brutes'!D151+0),"")</f>
        <v/>
      </c>
      <c r="D151" s="27" t="str">
        <f>IF('Données brutes'!E151&lt;&gt;"",IF('Données brutes'!E151+0&gt;=10,10,'Données brutes'!E151+0),"")</f>
        <v/>
      </c>
      <c r="E151" s="31" t="str">
        <f>IF('Données brutes'!F151&lt;&gt;"",IF('Données brutes'!F151+0&lt;=0.015,0.015,IF('Données brutes'!F151+0&gt;=0.5,0.5,'Données brutes'!F151+0)),"")</f>
        <v/>
      </c>
      <c r="F151" s="26" t="str">
        <f>IF('Données brutes'!G151&lt;&gt;"",IF('Données brutes'!G151+0&lt;=1,1,IF('Données brutes'!G151+0&gt;=80,80,'Données brutes'!G151+0)),"")</f>
        <v/>
      </c>
      <c r="H151" s="28" t="str">
        <f t="shared" si="30"/>
        <v/>
      </c>
      <c r="I151" s="28" t="str">
        <f t="shared" si="31"/>
        <v/>
      </c>
      <c r="J151" s="28" t="str">
        <f t="shared" si="32"/>
        <v/>
      </c>
      <c r="K151" s="28" t="str">
        <f t="shared" si="33"/>
        <v/>
      </c>
      <c r="L151" s="28" t="str">
        <f t="shared" si="34"/>
        <v/>
      </c>
      <c r="M151" s="28" t="str">
        <f t="shared" si="35"/>
        <v/>
      </c>
      <c r="O151" s="28" t="str">
        <f t="shared" si="36"/>
        <v/>
      </c>
      <c r="P151" s="28" t="str">
        <f t="shared" si="37"/>
        <v/>
      </c>
      <c r="Q151" s="28" t="str">
        <f t="shared" si="38"/>
        <v/>
      </c>
      <c r="R151" s="28" t="str">
        <f t="shared" si="39"/>
        <v/>
      </c>
      <c r="S151" s="28" t="str">
        <f t="shared" si="40"/>
        <v/>
      </c>
      <c r="T151" s="28" t="str">
        <f t="shared" si="41"/>
        <v/>
      </c>
      <c r="U151" s="29" t="str">
        <f>IF(COUNT(A151:F151)&gt;='Données brutes'!$I$2,MIN(O151:T151),"")</f>
        <v/>
      </c>
      <c r="V151" s="30" t="str">
        <f t="shared" si="42"/>
        <v/>
      </c>
    </row>
    <row r="152" spans="1:22" hidden="1" x14ac:dyDescent="0.2">
      <c r="A152" s="25" t="str">
        <f>IF('Données brutes'!B152&lt;&gt;"",IF('Données brutes'!B152+0&lt;=1,1,IF('Données brutes'!B152+0&gt;=6000,6000,'Données brutes'!B152+0)),"")</f>
        <v/>
      </c>
      <c r="B152" s="27" t="str">
        <f>IF('Données brutes'!C152&lt;&gt;"",IF('Données brutes'!C152+0&gt;=20,20,'Données brutes'!C152+0),"")</f>
        <v/>
      </c>
      <c r="C152" s="27" t="str">
        <f>IF('Données brutes'!D152&lt;&gt;"",IF('Données brutes'!D152+0&gt;=20,20,'Données brutes'!D152+0),"")</f>
        <v/>
      </c>
      <c r="D152" s="27" t="str">
        <f>IF('Données brutes'!E152&lt;&gt;"",IF('Données brutes'!E152+0&gt;=10,10,'Données brutes'!E152+0),"")</f>
        <v/>
      </c>
      <c r="E152" s="31" t="str">
        <f>IF('Données brutes'!F152&lt;&gt;"",IF('Données brutes'!F152+0&lt;=0.015,0.015,IF('Données brutes'!F152+0&gt;=0.5,0.5,'Données brutes'!F152+0)),"")</f>
        <v/>
      </c>
      <c r="F152" s="26" t="str">
        <f>IF('Données brutes'!G152&lt;&gt;"",IF('Données brutes'!G152+0&lt;=1,1,IF('Données brutes'!G152+0&gt;=80,80,'Données brutes'!G152+0)),"")</f>
        <v/>
      </c>
      <c r="H152" s="28" t="str">
        <f t="shared" si="30"/>
        <v/>
      </c>
      <c r="I152" s="28" t="str">
        <f t="shared" si="31"/>
        <v/>
      </c>
      <c r="J152" s="28" t="str">
        <f t="shared" si="32"/>
        <v/>
      </c>
      <c r="K152" s="28" t="str">
        <f t="shared" si="33"/>
        <v/>
      </c>
      <c r="L152" s="28" t="str">
        <f t="shared" si="34"/>
        <v/>
      </c>
      <c r="M152" s="28" t="str">
        <f t="shared" si="35"/>
        <v/>
      </c>
      <c r="O152" s="28" t="str">
        <f t="shared" si="36"/>
        <v/>
      </c>
      <c r="P152" s="28" t="str">
        <f t="shared" si="37"/>
        <v/>
      </c>
      <c r="Q152" s="28" t="str">
        <f t="shared" si="38"/>
        <v/>
      </c>
      <c r="R152" s="28" t="str">
        <f t="shared" si="39"/>
        <v/>
      </c>
      <c r="S152" s="28" t="str">
        <f t="shared" si="40"/>
        <v/>
      </c>
      <c r="T152" s="28" t="str">
        <f t="shared" si="41"/>
        <v/>
      </c>
      <c r="U152" s="29" t="str">
        <f>IF(COUNT(A152:F152)&gt;='Données brutes'!$I$2,MIN(O152:T152),"")</f>
        <v/>
      </c>
      <c r="V152" s="30" t="str">
        <f t="shared" si="42"/>
        <v/>
      </c>
    </row>
    <row r="153" spans="1:22" hidden="1" x14ac:dyDescent="0.2">
      <c r="A153" s="25" t="str">
        <f>IF('Données brutes'!B153&lt;&gt;"",IF('Données brutes'!B153+0&lt;=1,1,IF('Données brutes'!B153+0&gt;=6000,6000,'Données brutes'!B153+0)),"")</f>
        <v/>
      </c>
      <c r="B153" s="27" t="str">
        <f>IF('Données brutes'!C153&lt;&gt;"",IF('Données brutes'!C153+0&gt;=20,20,'Données brutes'!C153+0),"")</f>
        <v/>
      </c>
      <c r="C153" s="27" t="str">
        <f>IF('Données brutes'!D153&lt;&gt;"",IF('Données brutes'!D153+0&gt;=20,20,'Données brutes'!D153+0),"")</f>
        <v/>
      </c>
      <c r="D153" s="27" t="str">
        <f>IF('Données brutes'!E153&lt;&gt;"",IF('Données brutes'!E153+0&gt;=10,10,'Données brutes'!E153+0),"")</f>
        <v/>
      </c>
      <c r="E153" s="31" t="str">
        <f>IF('Données brutes'!F153&lt;&gt;"",IF('Données brutes'!F153+0&lt;=0.015,0.015,IF('Données brutes'!F153+0&gt;=0.5,0.5,'Données brutes'!F153+0)),"")</f>
        <v/>
      </c>
      <c r="F153" s="26" t="str">
        <f>IF('Données brutes'!G153&lt;&gt;"",IF('Données brutes'!G153+0&lt;=1,1,IF('Données brutes'!G153+0&gt;=80,80,'Données brutes'!G153+0)),"")</f>
        <v/>
      </c>
      <c r="H153" s="28" t="str">
        <f t="shared" si="30"/>
        <v/>
      </c>
      <c r="I153" s="28" t="str">
        <f t="shared" si="31"/>
        <v/>
      </c>
      <c r="J153" s="28" t="str">
        <f t="shared" si="32"/>
        <v/>
      </c>
      <c r="K153" s="28" t="str">
        <f t="shared" si="33"/>
        <v/>
      </c>
      <c r="L153" s="28" t="str">
        <f t="shared" si="34"/>
        <v/>
      </c>
      <c r="M153" s="28" t="str">
        <f t="shared" si="35"/>
        <v/>
      </c>
      <c r="O153" s="28" t="str">
        <f t="shared" si="36"/>
        <v/>
      </c>
      <c r="P153" s="28" t="str">
        <f t="shared" si="37"/>
        <v/>
      </c>
      <c r="Q153" s="28" t="str">
        <f t="shared" si="38"/>
        <v/>
      </c>
      <c r="R153" s="28" t="str">
        <f t="shared" si="39"/>
        <v/>
      </c>
      <c r="S153" s="28" t="str">
        <f t="shared" si="40"/>
        <v/>
      </c>
      <c r="T153" s="28" t="str">
        <f t="shared" si="41"/>
        <v/>
      </c>
      <c r="U153" s="29" t="str">
        <f>IF(COUNT(A153:F153)&gt;='Données brutes'!$I$2,MIN(O153:T153),"")</f>
        <v/>
      </c>
      <c r="V153" s="30" t="str">
        <f t="shared" si="42"/>
        <v/>
      </c>
    </row>
    <row r="154" spans="1:22" hidden="1" x14ac:dyDescent="0.2">
      <c r="A154" s="25" t="str">
        <f>IF('Données brutes'!B154&lt;&gt;"",IF('Données brutes'!B154+0&lt;=1,1,IF('Données brutes'!B154+0&gt;=6000,6000,'Données brutes'!B154+0)),"")</f>
        <v/>
      </c>
      <c r="B154" s="27" t="str">
        <f>IF('Données brutes'!C154&lt;&gt;"",IF('Données brutes'!C154+0&gt;=20,20,'Données brutes'!C154+0),"")</f>
        <v/>
      </c>
      <c r="C154" s="27" t="str">
        <f>IF('Données brutes'!D154&lt;&gt;"",IF('Données brutes'!D154+0&gt;=20,20,'Données brutes'!D154+0),"")</f>
        <v/>
      </c>
      <c r="D154" s="27" t="str">
        <f>IF('Données brutes'!E154&lt;&gt;"",IF('Données brutes'!E154+0&gt;=10,10,'Données brutes'!E154+0),"")</f>
        <v/>
      </c>
      <c r="E154" s="31" t="str">
        <f>IF('Données brutes'!F154&lt;&gt;"",IF('Données brutes'!F154+0&lt;=0.015,0.015,IF('Données brutes'!F154+0&gt;=0.5,0.5,'Données brutes'!F154+0)),"")</f>
        <v/>
      </c>
      <c r="F154" s="26" t="str">
        <f>IF('Données brutes'!G154&lt;&gt;"",IF('Données brutes'!G154+0&lt;=1,1,IF('Données brutes'!G154+0&gt;=80,80,'Données brutes'!G154+0)),"")</f>
        <v/>
      </c>
      <c r="H154" s="28" t="str">
        <f t="shared" si="30"/>
        <v/>
      </c>
      <c r="I154" s="28" t="str">
        <f t="shared" si="31"/>
        <v/>
      </c>
      <c r="J154" s="28" t="str">
        <f t="shared" si="32"/>
        <v/>
      </c>
      <c r="K154" s="28" t="str">
        <f t="shared" si="33"/>
        <v/>
      </c>
      <c r="L154" s="28" t="str">
        <f t="shared" si="34"/>
        <v/>
      </c>
      <c r="M154" s="28" t="str">
        <f t="shared" si="35"/>
        <v/>
      </c>
      <c r="O154" s="28" t="str">
        <f t="shared" si="36"/>
        <v/>
      </c>
      <c r="P154" s="28" t="str">
        <f t="shared" si="37"/>
        <v/>
      </c>
      <c r="Q154" s="28" t="str">
        <f t="shared" si="38"/>
        <v/>
      </c>
      <c r="R154" s="28" t="str">
        <f t="shared" si="39"/>
        <v/>
      </c>
      <c r="S154" s="28" t="str">
        <f t="shared" si="40"/>
        <v/>
      </c>
      <c r="T154" s="28" t="str">
        <f t="shared" si="41"/>
        <v/>
      </c>
      <c r="U154" s="29" t="str">
        <f>IF(COUNT(A154:F154)&gt;='Données brutes'!$I$2,MIN(O154:T154),"")</f>
        <v/>
      </c>
      <c r="V154" s="30" t="str">
        <f t="shared" si="42"/>
        <v/>
      </c>
    </row>
    <row r="155" spans="1:22" hidden="1" x14ac:dyDescent="0.2">
      <c r="A155" s="25" t="str">
        <f>IF('Données brutes'!B155&lt;&gt;"",IF('Données brutes'!B155+0&lt;=1,1,IF('Données brutes'!B155+0&gt;=6000,6000,'Données brutes'!B155+0)),"")</f>
        <v/>
      </c>
      <c r="B155" s="27" t="str">
        <f>IF('Données brutes'!C155&lt;&gt;"",IF('Données brutes'!C155+0&gt;=20,20,'Données brutes'!C155+0),"")</f>
        <v/>
      </c>
      <c r="C155" s="27" t="str">
        <f>IF('Données brutes'!D155&lt;&gt;"",IF('Données brutes'!D155+0&gt;=20,20,'Données brutes'!D155+0),"")</f>
        <v/>
      </c>
      <c r="D155" s="27" t="str">
        <f>IF('Données brutes'!E155&lt;&gt;"",IF('Données brutes'!E155+0&gt;=10,10,'Données brutes'!E155+0),"")</f>
        <v/>
      </c>
      <c r="E155" s="31" t="str">
        <f>IF('Données brutes'!F155&lt;&gt;"",IF('Données brutes'!F155+0&lt;=0.015,0.015,IF('Données brutes'!F155+0&gt;=0.5,0.5,'Données brutes'!F155+0)),"")</f>
        <v/>
      </c>
      <c r="F155" s="26" t="str">
        <f>IF('Données brutes'!G155&lt;&gt;"",IF('Données brutes'!G155+0&lt;=1,1,IF('Données brutes'!G155+0&gt;=80,80,'Données brutes'!G155+0)),"")</f>
        <v/>
      </c>
      <c r="H155" s="28" t="str">
        <f t="shared" si="30"/>
        <v/>
      </c>
      <c r="I155" s="28" t="str">
        <f t="shared" si="31"/>
        <v/>
      </c>
      <c r="J155" s="28" t="str">
        <f t="shared" si="32"/>
        <v/>
      </c>
      <c r="K155" s="28" t="str">
        <f t="shared" si="33"/>
        <v/>
      </c>
      <c r="L155" s="28" t="str">
        <f t="shared" si="34"/>
        <v/>
      </c>
      <c r="M155" s="28" t="str">
        <f t="shared" si="35"/>
        <v/>
      </c>
      <c r="O155" s="28" t="str">
        <f t="shared" si="36"/>
        <v/>
      </c>
      <c r="P155" s="28" t="str">
        <f t="shared" si="37"/>
        <v/>
      </c>
      <c r="Q155" s="28" t="str">
        <f t="shared" si="38"/>
        <v/>
      </c>
      <c r="R155" s="28" t="str">
        <f t="shared" si="39"/>
        <v/>
      </c>
      <c r="S155" s="28" t="str">
        <f t="shared" si="40"/>
        <v/>
      </c>
      <c r="T155" s="28" t="str">
        <f t="shared" si="41"/>
        <v/>
      </c>
      <c r="U155" s="29" t="str">
        <f>IF(COUNT(A155:F155)&gt;='Données brutes'!$I$2,MIN(O155:T155),"")</f>
        <v/>
      </c>
      <c r="V155" s="30" t="str">
        <f t="shared" si="42"/>
        <v/>
      </c>
    </row>
    <row r="156" spans="1:22" hidden="1" x14ac:dyDescent="0.2">
      <c r="A156" s="25" t="str">
        <f>IF('Données brutes'!B156&lt;&gt;"",IF('Données brutes'!B156+0&lt;=1,1,IF('Données brutes'!B156+0&gt;=6000,6000,'Données brutes'!B156+0)),"")</f>
        <v/>
      </c>
      <c r="B156" s="27" t="str">
        <f>IF('Données brutes'!C156&lt;&gt;"",IF('Données brutes'!C156+0&gt;=20,20,'Données brutes'!C156+0),"")</f>
        <v/>
      </c>
      <c r="C156" s="27" t="str">
        <f>IF('Données brutes'!D156&lt;&gt;"",IF('Données brutes'!D156+0&gt;=20,20,'Données brutes'!D156+0),"")</f>
        <v/>
      </c>
      <c r="D156" s="27" t="str">
        <f>IF('Données brutes'!E156&lt;&gt;"",IF('Données brutes'!E156+0&gt;=10,10,'Données brutes'!E156+0),"")</f>
        <v/>
      </c>
      <c r="E156" s="31" t="str">
        <f>IF('Données brutes'!F156&lt;&gt;"",IF('Données brutes'!F156+0&lt;=0.015,0.015,IF('Données brutes'!F156+0&gt;=0.5,0.5,'Données brutes'!F156+0)),"")</f>
        <v/>
      </c>
      <c r="F156" s="26" t="str">
        <f>IF('Données brutes'!G156&lt;&gt;"",IF('Données brutes'!G156+0&lt;=1,1,IF('Données brutes'!G156+0&gt;=80,80,'Données brutes'!G156+0)),"")</f>
        <v/>
      </c>
      <c r="H156" s="28" t="str">
        <f t="shared" si="30"/>
        <v/>
      </c>
      <c r="I156" s="28" t="str">
        <f t="shared" si="31"/>
        <v/>
      </c>
      <c r="J156" s="28" t="str">
        <f t="shared" si="32"/>
        <v/>
      </c>
      <c r="K156" s="28" t="str">
        <f t="shared" si="33"/>
        <v/>
      </c>
      <c r="L156" s="28" t="str">
        <f t="shared" si="34"/>
        <v/>
      </c>
      <c r="M156" s="28" t="str">
        <f t="shared" si="35"/>
        <v/>
      </c>
      <c r="O156" s="28" t="str">
        <f t="shared" si="36"/>
        <v/>
      </c>
      <c r="P156" s="28" t="str">
        <f t="shared" si="37"/>
        <v/>
      </c>
      <c r="Q156" s="28" t="str">
        <f t="shared" si="38"/>
        <v/>
      </c>
      <c r="R156" s="28" t="str">
        <f t="shared" si="39"/>
        <v/>
      </c>
      <c r="S156" s="28" t="str">
        <f t="shared" si="40"/>
        <v/>
      </c>
      <c r="T156" s="28" t="str">
        <f t="shared" si="41"/>
        <v/>
      </c>
      <c r="U156" s="29" t="str">
        <f>IF(COUNT(A156:F156)&gt;='Données brutes'!$I$2,MIN(O156:T156),"")</f>
        <v/>
      </c>
      <c r="V156" s="30" t="str">
        <f t="shared" si="42"/>
        <v/>
      </c>
    </row>
    <row r="157" spans="1:22" hidden="1" x14ac:dyDescent="0.2">
      <c r="A157" s="25" t="str">
        <f>IF('Données brutes'!B157&lt;&gt;"",IF('Données brutes'!B157+0&lt;=1,1,IF('Données brutes'!B157+0&gt;=6000,6000,'Données brutes'!B157+0)),"")</f>
        <v/>
      </c>
      <c r="B157" s="27" t="str">
        <f>IF('Données brutes'!C157&lt;&gt;"",IF('Données brutes'!C157+0&gt;=20,20,'Données brutes'!C157+0),"")</f>
        <v/>
      </c>
      <c r="C157" s="27" t="str">
        <f>IF('Données brutes'!D157&lt;&gt;"",IF('Données brutes'!D157+0&gt;=20,20,'Données brutes'!D157+0),"")</f>
        <v/>
      </c>
      <c r="D157" s="27" t="str">
        <f>IF('Données brutes'!E157&lt;&gt;"",IF('Données brutes'!E157+0&gt;=10,10,'Données brutes'!E157+0),"")</f>
        <v/>
      </c>
      <c r="E157" s="31" t="str">
        <f>IF('Données brutes'!F157&lt;&gt;"",IF('Données brutes'!F157+0&lt;=0.015,0.015,IF('Données brutes'!F157+0&gt;=0.5,0.5,'Données brutes'!F157+0)),"")</f>
        <v/>
      </c>
      <c r="F157" s="26" t="str">
        <f>IF('Données brutes'!G157&lt;&gt;"",IF('Données brutes'!G157+0&lt;=1,1,IF('Données brutes'!G157+0&gt;=80,80,'Données brutes'!G157+0)),"")</f>
        <v/>
      </c>
      <c r="H157" s="28" t="str">
        <f t="shared" si="30"/>
        <v/>
      </c>
      <c r="I157" s="28" t="str">
        <f t="shared" si="31"/>
        <v/>
      </c>
      <c r="J157" s="28" t="str">
        <f t="shared" si="32"/>
        <v/>
      </c>
      <c r="K157" s="28" t="str">
        <f t="shared" si="33"/>
        <v/>
      </c>
      <c r="L157" s="28" t="str">
        <f t="shared" si="34"/>
        <v/>
      </c>
      <c r="M157" s="28" t="str">
        <f t="shared" si="35"/>
        <v/>
      </c>
      <c r="O157" s="28" t="str">
        <f t="shared" si="36"/>
        <v/>
      </c>
      <c r="P157" s="28" t="str">
        <f t="shared" si="37"/>
        <v/>
      </c>
      <c r="Q157" s="28" t="str">
        <f t="shared" si="38"/>
        <v/>
      </c>
      <c r="R157" s="28" t="str">
        <f t="shared" si="39"/>
        <v/>
      </c>
      <c r="S157" s="28" t="str">
        <f t="shared" si="40"/>
        <v/>
      </c>
      <c r="T157" s="28" t="str">
        <f t="shared" si="41"/>
        <v/>
      </c>
      <c r="U157" s="29" t="str">
        <f>IF(COUNT(A157:F157)&gt;='Données brutes'!$I$2,MIN(O157:T157),"")</f>
        <v/>
      </c>
      <c r="V157" s="30" t="str">
        <f t="shared" si="42"/>
        <v/>
      </c>
    </row>
    <row r="158" spans="1:22" hidden="1" x14ac:dyDescent="0.2">
      <c r="A158" s="25" t="str">
        <f>IF('Données brutes'!B158&lt;&gt;"",IF('Données brutes'!B158+0&lt;=1,1,IF('Données brutes'!B158+0&gt;=6000,6000,'Données brutes'!B158+0)),"")</f>
        <v/>
      </c>
      <c r="B158" s="27" t="str">
        <f>IF('Données brutes'!C158&lt;&gt;"",IF('Données brutes'!C158+0&gt;=20,20,'Données brutes'!C158+0),"")</f>
        <v/>
      </c>
      <c r="C158" s="27" t="str">
        <f>IF('Données brutes'!D158&lt;&gt;"",IF('Données brutes'!D158+0&gt;=20,20,'Données brutes'!D158+0),"")</f>
        <v/>
      </c>
      <c r="D158" s="27" t="str">
        <f>IF('Données brutes'!E158&lt;&gt;"",IF('Données brutes'!E158+0&gt;=10,10,'Données brutes'!E158+0),"")</f>
        <v/>
      </c>
      <c r="E158" s="31" t="str">
        <f>IF('Données brutes'!F158&lt;&gt;"",IF('Données brutes'!F158+0&lt;=0.015,0.015,IF('Données brutes'!F158+0&gt;=0.5,0.5,'Données brutes'!F158+0)),"")</f>
        <v/>
      </c>
      <c r="F158" s="26" t="str">
        <f>IF('Données brutes'!G158&lt;&gt;"",IF('Données brutes'!G158+0&lt;=1,1,IF('Données brutes'!G158+0&gt;=80,80,'Données brutes'!G158+0)),"")</f>
        <v/>
      </c>
      <c r="H158" s="28" t="str">
        <f t="shared" si="30"/>
        <v/>
      </c>
      <c r="I158" s="28" t="str">
        <f t="shared" si="31"/>
        <v/>
      </c>
      <c r="J158" s="28" t="str">
        <f t="shared" si="32"/>
        <v/>
      </c>
      <c r="K158" s="28" t="str">
        <f t="shared" si="33"/>
        <v/>
      </c>
      <c r="L158" s="28" t="str">
        <f t="shared" si="34"/>
        <v/>
      </c>
      <c r="M158" s="28" t="str">
        <f t="shared" si="35"/>
        <v/>
      </c>
      <c r="O158" s="28" t="str">
        <f t="shared" si="36"/>
        <v/>
      </c>
      <c r="P158" s="28" t="str">
        <f t="shared" si="37"/>
        <v/>
      </c>
      <c r="Q158" s="28" t="str">
        <f t="shared" si="38"/>
        <v/>
      </c>
      <c r="R158" s="28" t="str">
        <f t="shared" si="39"/>
        <v/>
      </c>
      <c r="S158" s="28" t="str">
        <f t="shared" si="40"/>
        <v/>
      </c>
      <c r="T158" s="28" t="str">
        <f t="shared" si="41"/>
        <v/>
      </c>
      <c r="U158" s="29" t="str">
        <f>IF(COUNT(A158:F158)&gt;='Données brutes'!$I$2,MIN(O158:T158),"")</f>
        <v/>
      </c>
      <c r="V158" s="30" t="str">
        <f t="shared" si="42"/>
        <v/>
      </c>
    </row>
    <row r="159" spans="1:22" hidden="1" x14ac:dyDescent="0.2">
      <c r="A159" s="25" t="str">
        <f>IF('Données brutes'!B159&lt;&gt;"",IF('Données brutes'!B159+0&lt;=1,1,IF('Données brutes'!B159+0&gt;=6000,6000,'Données brutes'!B159+0)),"")</f>
        <v/>
      </c>
      <c r="B159" s="27" t="str">
        <f>IF('Données brutes'!C159&lt;&gt;"",IF('Données brutes'!C159+0&gt;=20,20,'Données brutes'!C159+0),"")</f>
        <v/>
      </c>
      <c r="C159" s="27" t="str">
        <f>IF('Données brutes'!D159&lt;&gt;"",IF('Données brutes'!D159+0&gt;=20,20,'Données brutes'!D159+0),"")</f>
        <v/>
      </c>
      <c r="D159" s="27" t="str">
        <f>IF('Données brutes'!E159&lt;&gt;"",IF('Données brutes'!E159+0&gt;=10,10,'Données brutes'!E159+0),"")</f>
        <v/>
      </c>
      <c r="E159" s="31" t="str">
        <f>IF('Données brutes'!F159&lt;&gt;"",IF('Données brutes'!F159+0&lt;=0.015,0.015,IF('Données brutes'!F159+0&gt;=0.5,0.5,'Données brutes'!F159+0)),"")</f>
        <v/>
      </c>
      <c r="F159" s="26" t="str">
        <f>IF('Données brutes'!G159&lt;&gt;"",IF('Données brutes'!G159+0&lt;=1,1,IF('Données brutes'!G159+0&gt;=80,80,'Données brutes'!G159+0)),"")</f>
        <v/>
      </c>
      <c r="H159" s="28" t="str">
        <f t="shared" si="30"/>
        <v/>
      </c>
      <c r="I159" s="28" t="str">
        <f t="shared" si="31"/>
        <v/>
      </c>
      <c r="J159" s="28" t="str">
        <f t="shared" si="32"/>
        <v/>
      </c>
      <c r="K159" s="28" t="str">
        <f t="shared" si="33"/>
        <v/>
      </c>
      <c r="L159" s="28" t="str">
        <f t="shared" si="34"/>
        <v/>
      </c>
      <c r="M159" s="28" t="str">
        <f t="shared" si="35"/>
        <v/>
      </c>
      <c r="O159" s="28" t="str">
        <f t="shared" si="36"/>
        <v/>
      </c>
      <c r="P159" s="28" t="str">
        <f t="shared" si="37"/>
        <v/>
      </c>
      <c r="Q159" s="28" t="str">
        <f t="shared" si="38"/>
        <v/>
      </c>
      <c r="R159" s="28" t="str">
        <f t="shared" si="39"/>
        <v/>
      </c>
      <c r="S159" s="28" t="str">
        <f t="shared" si="40"/>
        <v/>
      </c>
      <c r="T159" s="28" t="str">
        <f t="shared" si="41"/>
        <v/>
      </c>
      <c r="U159" s="29" t="str">
        <f>IF(COUNT(A159:F159)&gt;='Données brutes'!$I$2,MIN(O159:T159),"")</f>
        <v/>
      </c>
      <c r="V159" s="30" t="str">
        <f t="shared" si="42"/>
        <v/>
      </c>
    </row>
    <row r="160" spans="1:22" hidden="1" x14ac:dyDescent="0.2">
      <c r="A160" s="25" t="str">
        <f>IF('Données brutes'!B160&lt;&gt;"",IF('Données brutes'!B160+0&lt;=1,1,IF('Données brutes'!B160+0&gt;=6000,6000,'Données brutes'!B160+0)),"")</f>
        <v/>
      </c>
      <c r="B160" s="27" t="str">
        <f>IF('Données brutes'!C160&lt;&gt;"",IF('Données brutes'!C160+0&gt;=20,20,'Données brutes'!C160+0),"")</f>
        <v/>
      </c>
      <c r="C160" s="27" t="str">
        <f>IF('Données brutes'!D160&lt;&gt;"",IF('Données brutes'!D160+0&gt;=20,20,'Données brutes'!D160+0),"")</f>
        <v/>
      </c>
      <c r="D160" s="27" t="str">
        <f>IF('Données brutes'!E160&lt;&gt;"",IF('Données brutes'!E160+0&gt;=10,10,'Données brutes'!E160+0),"")</f>
        <v/>
      </c>
      <c r="E160" s="31" t="str">
        <f>IF('Données brutes'!F160&lt;&gt;"",IF('Données brutes'!F160+0&lt;=0.015,0.015,IF('Données brutes'!F160+0&gt;=0.5,0.5,'Données brutes'!F160+0)),"")</f>
        <v/>
      </c>
      <c r="F160" s="26" t="str">
        <f>IF('Données brutes'!G160&lt;&gt;"",IF('Données brutes'!G160+0&lt;=1,1,IF('Données brutes'!G160+0&gt;=80,80,'Données brutes'!G160+0)),"")</f>
        <v/>
      </c>
      <c r="H160" s="28" t="str">
        <f t="shared" si="30"/>
        <v/>
      </c>
      <c r="I160" s="28" t="str">
        <f t="shared" si="31"/>
        <v/>
      </c>
      <c r="J160" s="28" t="str">
        <f t="shared" si="32"/>
        <v/>
      </c>
      <c r="K160" s="28" t="str">
        <f t="shared" si="33"/>
        <v/>
      </c>
      <c r="L160" s="28" t="str">
        <f t="shared" si="34"/>
        <v/>
      </c>
      <c r="M160" s="28" t="str">
        <f t="shared" si="35"/>
        <v/>
      </c>
      <c r="O160" s="28" t="str">
        <f t="shared" si="36"/>
        <v/>
      </c>
      <c r="P160" s="28" t="str">
        <f t="shared" si="37"/>
        <v/>
      </c>
      <c r="Q160" s="28" t="str">
        <f t="shared" si="38"/>
        <v/>
      </c>
      <c r="R160" s="28" t="str">
        <f t="shared" si="39"/>
        <v/>
      </c>
      <c r="S160" s="28" t="str">
        <f t="shared" si="40"/>
        <v/>
      </c>
      <c r="T160" s="28" t="str">
        <f t="shared" si="41"/>
        <v/>
      </c>
      <c r="U160" s="29" t="str">
        <f>IF(COUNT(A160:F160)&gt;='Données brutes'!$I$2,MIN(O160:T160),"")</f>
        <v/>
      </c>
      <c r="V160" s="30" t="str">
        <f t="shared" si="42"/>
        <v/>
      </c>
    </row>
    <row r="161" spans="1:22" hidden="1" x14ac:dyDescent="0.2">
      <c r="A161" s="25" t="str">
        <f>IF('Données brutes'!B161&lt;&gt;"",IF('Données brutes'!B161+0&lt;=1,1,IF('Données brutes'!B161+0&gt;=6000,6000,'Données brutes'!B161+0)),"")</f>
        <v/>
      </c>
      <c r="B161" s="27" t="str">
        <f>IF('Données brutes'!C161&lt;&gt;"",IF('Données brutes'!C161+0&gt;=20,20,'Données brutes'!C161+0),"")</f>
        <v/>
      </c>
      <c r="C161" s="27" t="str">
        <f>IF('Données brutes'!D161&lt;&gt;"",IF('Données brutes'!D161+0&gt;=20,20,'Données brutes'!D161+0),"")</f>
        <v/>
      </c>
      <c r="D161" s="27" t="str">
        <f>IF('Données brutes'!E161&lt;&gt;"",IF('Données brutes'!E161+0&gt;=10,10,'Données brutes'!E161+0),"")</f>
        <v/>
      </c>
      <c r="E161" s="31" t="str">
        <f>IF('Données brutes'!F161&lt;&gt;"",IF('Données brutes'!F161+0&lt;=0.015,0.015,IF('Données brutes'!F161+0&gt;=0.5,0.5,'Données brutes'!F161+0)),"")</f>
        <v/>
      </c>
      <c r="F161" s="26" t="str">
        <f>IF('Données brutes'!G161&lt;&gt;"",IF('Données brutes'!G161+0&lt;=1,1,IF('Données brutes'!G161+0&gt;=80,80,'Données brutes'!G161+0)),"")</f>
        <v/>
      </c>
      <c r="H161" s="28" t="str">
        <f t="shared" si="30"/>
        <v/>
      </c>
      <c r="I161" s="28" t="str">
        <f t="shared" si="31"/>
        <v/>
      </c>
      <c r="J161" s="28" t="str">
        <f t="shared" si="32"/>
        <v/>
      </c>
      <c r="K161" s="28" t="str">
        <f t="shared" si="33"/>
        <v/>
      </c>
      <c r="L161" s="28" t="str">
        <f t="shared" si="34"/>
        <v/>
      </c>
      <c r="M161" s="28" t="str">
        <f t="shared" si="35"/>
        <v/>
      </c>
      <c r="O161" s="28" t="str">
        <f t="shared" si="36"/>
        <v/>
      </c>
      <c r="P161" s="28" t="str">
        <f t="shared" si="37"/>
        <v/>
      </c>
      <c r="Q161" s="28" t="str">
        <f t="shared" si="38"/>
        <v/>
      </c>
      <c r="R161" s="28" t="str">
        <f t="shared" si="39"/>
        <v/>
      </c>
      <c r="S161" s="28" t="str">
        <f t="shared" si="40"/>
        <v/>
      </c>
      <c r="T161" s="28" t="str">
        <f t="shared" si="41"/>
        <v/>
      </c>
      <c r="U161" s="29" t="str">
        <f>IF(COUNT(A161:F161)&gt;='Données brutes'!$I$2,MIN(O161:T161),"")</f>
        <v/>
      </c>
      <c r="V161" s="30" t="str">
        <f t="shared" si="42"/>
        <v/>
      </c>
    </row>
    <row r="162" spans="1:22" hidden="1" x14ac:dyDescent="0.2">
      <c r="A162" s="25" t="str">
        <f>IF('Données brutes'!B162&lt;&gt;"",IF('Données brutes'!B162+0&lt;=1,1,IF('Données brutes'!B162+0&gt;=6000,6000,'Données brutes'!B162+0)),"")</f>
        <v/>
      </c>
      <c r="B162" s="27" t="str">
        <f>IF('Données brutes'!C162&lt;&gt;"",IF('Données brutes'!C162+0&gt;=20,20,'Données brutes'!C162+0),"")</f>
        <v/>
      </c>
      <c r="C162" s="27" t="str">
        <f>IF('Données brutes'!D162&lt;&gt;"",IF('Données brutes'!D162+0&gt;=20,20,'Données brutes'!D162+0),"")</f>
        <v/>
      </c>
      <c r="D162" s="27" t="str">
        <f>IF('Données brutes'!E162&lt;&gt;"",IF('Données brutes'!E162+0&gt;=10,10,'Données brutes'!E162+0),"")</f>
        <v/>
      </c>
      <c r="E162" s="31" t="str">
        <f>IF('Données brutes'!F162&lt;&gt;"",IF('Données brutes'!F162+0&lt;=0.015,0.015,IF('Données brutes'!F162+0&gt;=0.5,0.5,'Données brutes'!F162+0)),"")</f>
        <v/>
      </c>
      <c r="F162" s="26" t="str">
        <f>IF('Données brutes'!G162&lt;&gt;"",IF('Données brutes'!G162+0&lt;=1,1,IF('Données brutes'!G162+0&gt;=80,80,'Données brutes'!G162+0)),"")</f>
        <v/>
      </c>
      <c r="H162" s="28" t="str">
        <f t="shared" si="30"/>
        <v/>
      </c>
      <c r="I162" s="28" t="str">
        <f t="shared" si="31"/>
        <v/>
      </c>
      <c r="J162" s="28" t="str">
        <f t="shared" si="32"/>
        <v/>
      </c>
      <c r="K162" s="28" t="str">
        <f t="shared" si="33"/>
        <v/>
      </c>
      <c r="L162" s="28" t="str">
        <f t="shared" si="34"/>
        <v/>
      </c>
      <c r="M162" s="28" t="str">
        <f t="shared" si="35"/>
        <v/>
      </c>
      <c r="O162" s="28" t="str">
        <f t="shared" si="36"/>
        <v/>
      </c>
      <c r="P162" s="28" t="str">
        <f t="shared" si="37"/>
        <v/>
      </c>
      <c r="Q162" s="28" t="str">
        <f t="shared" si="38"/>
        <v/>
      </c>
      <c r="R162" s="28" t="str">
        <f t="shared" si="39"/>
        <v/>
      </c>
      <c r="S162" s="28" t="str">
        <f t="shared" si="40"/>
        <v/>
      </c>
      <c r="T162" s="28" t="str">
        <f t="shared" si="41"/>
        <v/>
      </c>
      <c r="U162" s="29" t="str">
        <f>IF(COUNT(A162:F162)&gt;='Données brutes'!$I$2,MIN(O162:T162),"")</f>
        <v/>
      </c>
      <c r="V162" s="30" t="str">
        <f t="shared" si="42"/>
        <v/>
      </c>
    </row>
    <row r="163" spans="1:22" hidden="1" x14ac:dyDescent="0.2">
      <c r="A163" s="25" t="str">
        <f>IF('Données brutes'!B163&lt;&gt;"",IF('Données brutes'!B163+0&lt;=1,1,IF('Données brutes'!B163+0&gt;=6000,6000,'Données brutes'!B163+0)),"")</f>
        <v/>
      </c>
      <c r="B163" s="27" t="str">
        <f>IF('Données brutes'!C163&lt;&gt;"",IF('Données brutes'!C163+0&gt;=20,20,'Données brutes'!C163+0),"")</f>
        <v/>
      </c>
      <c r="C163" s="27" t="str">
        <f>IF('Données brutes'!D163&lt;&gt;"",IF('Données brutes'!D163+0&gt;=20,20,'Données brutes'!D163+0),"")</f>
        <v/>
      </c>
      <c r="D163" s="27" t="str">
        <f>IF('Données brutes'!E163&lt;&gt;"",IF('Données brutes'!E163+0&gt;=10,10,'Données brutes'!E163+0),"")</f>
        <v/>
      </c>
      <c r="E163" s="31" t="str">
        <f>IF('Données brutes'!F163&lt;&gt;"",IF('Données brutes'!F163+0&lt;=0.015,0.015,IF('Données brutes'!F163+0&gt;=0.5,0.5,'Données brutes'!F163+0)),"")</f>
        <v/>
      </c>
      <c r="F163" s="26" t="str">
        <f>IF('Données brutes'!G163&lt;&gt;"",IF('Données brutes'!G163+0&lt;=1,1,IF('Données brutes'!G163+0&gt;=80,80,'Données brutes'!G163+0)),"")</f>
        <v/>
      </c>
      <c r="H163" s="28" t="str">
        <f t="shared" si="30"/>
        <v/>
      </c>
      <c r="I163" s="28" t="str">
        <f t="shared" si="31"/>
        <v/>
      </c>
      <c r="J163" s="28" t="str">
        <f t="shared" si="32"/>
        <v/>
      </c>
      <c r="K163" s="28" t="str">
        <f t="shared" si="33"/>
        <v/>
      </c>
      <c r="L163" s="28" t="str">
        <f t="shared" si="34"/>
        <v/>
      </c>
      <c r="M163" s="28" t="str">
        <f t="shared" si="35"/>
        <v/>
      </c>
      <c r="O163" s="28" t="str">
        <f t="shared" si="36"/>
        <v/>
      </c>
      <c r="P163" s="28" t="str">
        <f t="shared" si="37"/>
        <v/>
      </c>
      <c r="Q163" s="28" t="str">
        <f t="shared" si="38"/>
        <v/>
      </c>
      <c r="R163" s="28" t="str">
        <f t="shared" si="39"/>
        <v/>
      </c>
      <c r="S163" s="28" t="str">
        <f t="shared" si="40"/>
        <v/>
      </c>
      <c r="T163" s="28" t="str">
        <f t="shared" si="41"/>
        <v/>
      </c>
      <c r="U163" s="29" t="str">
        <f>IF(COUNT(A163:F163)&gt;='Données brutes'!$I$2,MIN(O163:T163),"")</f>
        <v/>
      </c>
      <c r="V163" s="30" t="str">
        <f t="shared" si="42"/>
        <v/>
      </c>
    </row>
    <row r="164" spans="1:22" hidden="1" x14ac:dyDescent="0.2">
      <c r="A164" s="25" t="str">
        <f>IF('Données brutes'!B164&lt;&gt;"",IF('Données brutes'!B164+0&lt;=1,1,IF('Données brutes'!B164+0&gt;=6000,6000,'Données brutes'!B164+0)),"")</f>
        <v/>
      </c>
      <c r="B164" s="27" t="str">
        <f>IF('Données brutes'!C164&lt;&gt;"",IF('Données brutes'!C164+0&gt;=20,20,'Données brutes'!C164+0),"")</f>
        <v/>
      </c>
      <c r="C164" s="27" t="str">
        <f>IF('Données brutes'!D164&lt;&gt;"",IF('Données brutes'!D164+0&gt;=20,20,'Données brutes'!D164+0),"")</f>
        <v/>
      </c>
      <c r="D164" s="27" t="str">
        <f>IF('Données brutes'!E164&lt;&gt;"",IF('Données brutes'!E164+0&gt;=10,10,'Données brutes'!E164+0),"")</f>
        <v/>
      </c>
      <c r="E164" s="31" t="str">
        <f>IF('Données brutes'!F164&lt;&gt;"",IF('Données brutes'!F164+0&lt;=0.015,0.015,IF('Données brutes'!F164+0&gt;=0.5,0.5,'Données brutes'!F164+0)),"")</f>
        <v/>
      </c>
      <c r="F164" s="26" t="str">
        <f>IF('Données brutes'!G164&lt;&gt;"",IF('Données brutes'!G164+0&lt;=1,1,IF('Données brutes'!G164+0&gt;=80,80,'Données brutes'!G164+0)),"")</f>
        <v/>
      </c>
      <c r="H164" s="28" t="str">
        <f t="shared" si="30"/>
        <v/>
      </c>
      <c r="I164" s="28" t="str">
        <f t="shared" si="31"/>
        <v/>
      </c>
      <c r="J164" s="28" t="str">
        <f t="shared" si="32"/>
        <v/>
      </c>
      <c r="K164" s="28" t="str">
        <f t="shared" si="33"/>
        <v/>
      </c>
      <c r="L164" s="28" t="str">
        <f t="shared" si="34"/>
        <v/>
      </c>
      <c r="M164" s="28" t="str">
        <f t="shared" si="35"/>
        <v/>
      </c>
      <c r="O164" s="28" t="str">
        <f t="shared" si="36"/>
        <v/>
      </c>
      <c r="P164" s="28" t="str">
        <f t="shared" si="37"/>
        <v/>
      </c>
      <c r="Q164" s="28" t="str">
        <f t="shared" si="38"/>
        <v/>
      </c>
      <c r="R164" s="28" t="str">
        <f t="shared" si="39"/>
        <v/>
      </c>
      <c r="S164" s="28" t="str">
        <f t="shared" si="40"/>
        <v/>
      </c>
      <c r="T164" s="28" t="str">
        <f t="shared" si="41"/>
        <v/>
      </c>
      <c r="U164" s="29" t="str">
        <f>IF(COUNT(A164:F164)&gt;='Données brutes'!$I$2,MIN(O164:T164),"")</f>
        <v/>
      </c>
      <c r="V164" s="30" t="str">
        <f t="shared" si="42"/>
        <v/>
      </c>
    </row>
    <row r="165" spans="1:22" hidden="1" x14ac:dyDescent="0.2">
      <c r="A165" s="25" t="str">
        <f>IF('Données brutes'!B165&lt;&gt;"",IF('Données brutes'!B165+0&lt;=1,1,IF('Données brutes'!B165+0&gt;=6000,6000,'Données brutes'!B165+0)),"")</f>
        <v/>
      </c>
      <c r="B165" s="27" t="str">
        <f>IF('Données brutes'!C165&lt;&gt;"",IF('Données brutes'!C165+0&gt;=20,20,'Données brutes'!C165+0),"")</f>
        <v/>
      </c>
      <c r="C165" s="27" t="str">
        <f>IF('Données brutes'!D165&lt;&gt;"",IF('Données brutes'!D165+0&gt;=20,20,'Données brutes'!D165+0),"")</f>
        <v/>
      </c>
      <c r="D165" s="27" t="str">
        <f>IF('Données brutes'!E165&lt;&gt;"",IF('Données brutes'!E165+0&gt;=10,10,'Données brutes'!E165+0),"")</f>
        <v/>
      </c>
      <c r="E165" s="31" t="str">
        <f>IF('Données brutes'!F165&lt;&gt;"",IF('Données brutes'!F165+0&lt;=0.015,0.015,IF('Données brutes'!F165+0&gt;=0.5,0.5,'Données brutes'!F165+0)),"")</f>
        <v/>
      </c>
      <c r="F165" s="26" t="str">
        <f>IF('Données brutes'!G165&lt;&gt;"",IF('Données brutes'!G165+0&lt;=1,1,IF('Données brutes'!G165+0&gt;=80,80,'Données brutes'!G165+0)),"")</f>
        <v/>
      </c>
      <c r="H165" s="28" t="str">
        <f t="shared" si="30"/>
        <v/>
      </c>
      <c r="I165" s="28" t="str">
        <f t="shared" si="31"/>
        <v/>
      </c>
      <c r="J165" s="28" t="str">
        <f t="shared" si="32"/>
        <v/>
      </c>
      <c r="K165" s="28" t="str">
        <f t="shared" si="33"/>
        <v/>
      </c>
      <c r="L165" s="28" t="str">
        <f t="shared" si="34"/>
        <v/>
      </c>
      <c r="M165" s="28" t="str">
        <f t="shared" si="35"/>
        <v/>
      </c>
      <c r="O165" s="28" t="str">
        <f t="shared" si="36"/>
        <v/>
      </c>
      <c r="P165" s="28" t="str">
        <f t="shared" si="37"/>
        <v/>
      </c>
      <c r="Q165" s="28" t="str">
        <f t="shared" si="38"/>
        <v/>
      </c>
      <c r="R165" s="28" t="str">
        <f t="shared" si="39"/>
        <v/>
      </c>
      <c r="S165" s="28" t="str">
        <f t="shared" si="40"/>
        <v/>
      </c>
      <c r="T165" s="28" t="str">
        <f t="shared" si="41"/>
        <v/>
      </c>
      <c r="U165" s="29" t="str">
        <f>IF(COUNT(A165:F165)&gt;='Données brutes'!$I$2,MIN(O165:T165),"")</f>
        <v/>
      </c>
      <c r="V165" s="30" t="str">
        <f t="shared" si="42"/>
        <v/>
      </c>
    </row>
    <row r="166" spans="1:22" hidden="1" x14ac:dyDescent="0.2">
      <c r="A166" s="25" t="str">
        <f>IF('Données brutes'!B166&lt;&gt;"",IF('Données brutes'!B166+0&lt;=1,1,IF('Données brutes'!B166+0&gt;=6000,6000,'Données brutes'!B166+0)),"")</f>
        <v/>
      </c>
      <c r="B166" s="27" t="str">
        <f>IF('Données brutes'!C166&lt;&gt;"",IF('Données brutes'!C166+0&gt;=20,20,'Données brutes'!C166+0),"")</f>
        <v/>
      </c>
      <c r="C166" s="27" t="str">
        <f>IF('Données brutes'!D166&lt;&gt;"",IF('Données brutes'!D166+0&gt;=20,20,'Données brutes'!D166+0),"")</f>
        <v/>
      </c>
      <c r="D166" s="27" t="str">
        <f>IF('Données brutes'!E166&lt;&gt;"",IF('Données brutes'!E166+0&gt;=10,10,'Données brutes'!E166+0),"")</f>
        <v/>
      </c>
      <c r="E166" s="31" t="str">
        <f>IF('Données brutes'!F166&lt;&gt;"",IF('Données brutes'!F166+0&lt;=0.015,0.015,IF('Données brutes'!F166+0&gt;=0.5,0.5,'Données brutes'!F166+0)),"")</f>
        <v/>
      </c>
      <c r="F166" s="26" t="str">
        <f>IF('Données brutes'!G166&lt;&gt;"",IF('Données brutes'!G166+0&lt;=1,1,IF('Données brutes'!G166+0&gt;=80,80,'Données brutes'!G166+0)),"")</f>
        <v/>
      </c>
      <c r="H166" s="28" t="str">
        <f t="shared" si="30"/>
        <v/>
      </c>
      <c r="I166" s="28" t="str">
        <f t="shared" si="31"/>
        <v/>
      </c>
      <c r="J166" s="28" t="str">
        <f t="shared" si="32"/>
        <v/>
      </c>
      <c r="K166" s="28" t="str">
        <f t="shared" si="33"/>
        <v/>
      </c>
      <c r="L166" s="28" t="str">
        <f t="shared" si="34"/>
        <v/>
      </c>
      <c r="M166" s="28" t="str">
        <f t="shared" si="35"/>
        <v/>
      </c>
      <c r="O166" s="28" t="str">
        <f t="shared" si="36"/>
        <v/>
      </c>
      <c r="P166" s="28" t="str">
        <f t="shared" si="37"/>
        <v/>
      </c>
      <c r="Q166" s="28" t="str">
        <f t="shared" si="38"/>
        <v/>
      </c>
      <c r="R166" s="28" t="str">
        <f t="shared" si="39"/>
        <v/>
      </c>
      <c r="S166" s="28" t="str">
        <f t="shared" si="40"/>
        <v/>
      </c>
      <c r="T166" s="28" t="str">
        <f t="shared" si="41"/>
        <v/>
      </c>
      <c r="U166" s="29" t="str">
        <f>IF(COUNT(A166:F166)&gt;='Données brutes'!$I$2,MIN(O166:T166),"")</f>
        <v/>
      </c>
      <c r="V166" s="30" t="str">
        <f t="shared" si="42"/>
        <v/>
      </c>
    </row>
    <row r="167" spans="1:22" hidden="1" x14ac:dyDescent="0.2">
      <c r="A167" s="25" t="str">
        <f>IF('Données brutes'!B167&lt;&gt;"",IF('Données brutes'!B167+0&lt;=1,1,IF('Données brutes'!B167+0&gt;=6000,6000,'Données brutes'!B167+0)),"")</f>
        <v/>
      </c>
      <c r="B167" s="27" t="str">
        <f>IF('Données brutes'!C167&lt;&gt;"",IF('Données brutes'!C167+0&gt;=20,20,'Données brutes'!C167+0),"")</f>
        <v/>
      </c>
      <c r="C167" s="27" t="str">
        <f>IF('Données brutes'!D167&lt;&gt;"",IF('Données brutes'!D167+0&gt;=20,20,'Données brutes'!D167+0),"")</f>
        <v/>
      </c>
      <c r="D167" s="27" t="str">
        <f>IF('Données brutes'!E167&lt;&gt;"",IF('Données brutes'!E167+0&gt;=10,10,'Données brutes'!E167+0),"")</f>
        <v/>
      </c>
      <c r="E167" s="31" t="str">
        <f>IF('Données brutes'!F167&lt;&gt;"",IF('Données brutes'!F167+0&lt;=0.015,0.015,IF('Données brutes'!F167+0&gt;=0.5,0.5,'Données brutes'!F167+0)),"")</f>
        <v/>
      </c>
      <c r="F167" s="26" t="str">
        <f>IF('Données brutes'!G167&lt;&gt;"",IF('Données brutes'!G167+0&lt;=1,1,IF('Données brutes'!G167+0&gt;=80,80,'Données brutes'!G167+0)),"")</f>
        <v/>
      </c>
      <c r="H167" s="28" t="str">
        <f t="shared" si="30"/>
        <v/>
      </c>
      <c r="I167" s="28" t="str">
        <f t="shared" si="31"/>
        <v/>
      </c>
      <c r="J167" s="28" t="str">
        <f t="shared" si="32"/>
        <v/>
      </c>
      <c r="K167" s="28" t="str">
        <f t="shared" si="33"/>
        <v/>
      </c>
      <c r="L167" s="28" t="str">
        <f t="shared" si="34"/>
        <v/>
      </c>
      <c r="M167" s="28" t="str">
        <f t="shared" si="35"/>
        <v/>
      </c>
      <c r="O167" s="28" t="str">
        <f t="shared" si="36"/>
        <v/>
      </c>
      <c r="P167" s="28" t="str">
        <f t="shared" si="37"/>
        <v/>
      </c>
      <c r="Q167" s="28" t="str">
        <f t="shared" si="38"/>
        <v/>
      </c>
      <c r="R167" s="28" t="str">
        <f t="shared" si="39"/>
        <v/>
      </c>
      <c r="S167" s="28" t="str">
        <f t="shared" si="40"/>
        <v/>
      </c>
      <c r="T167" s="28" t="str">
        <f t="shared" si="41"/>
        <v/>
      </c>
      <c r="U167" s="29" t="str">
        <f>IF(COUNT(A167:F167)&gt;='Données brutes'!$I$2,MIN(O167:T167),"")</f>
        <v/>
      </c>
      <c r="V167" s="30" t="str">
        <f t="shared" si="42"/>
        <v/>
      </c>
    </row>
    <row r="168" spans="1:22" hidden="1" x14ac:dyDescent="0.2">
      <c r="A168" s="25" t="str">
        <f>IF('Données brutes'!B168&lt;&gt;"",IF('Données brutes'!B168+0&lt;=1,1,IF('Données brutes'!B168+0&gt;=6000,6000,'Données brutes'!B168+0)),"")</f>
        <v/>
      </c>
      <c r="B168" s="27" t="str">
        <f>IF('Données brutes'!C168&lt;&gt;"",IF('Données brutes'!C168+0&gt;=20,20,'Données brutes'!C168+0),"")</f>
        <v/>
      </c>
      <c r="C168" s="27" t="str">
        <f>IF('Données brutes'!D168&lt;&gt;"",IF('Données brutes'!D168+0&gt;=20,20,'Données brutes'!D168+0),"")</f>
        <v/>
      </c>
      <c r="D168" s="27" t="str">
        <f>IF('Données brutes'!E168&lt;&gt;"",IF('Données brutes'!E168+0&gt;=10,10,'Données brutes'!E168+0),"")</f>
        <v/>
      </c>
      <c r="E168" s="31" t="str">
        <f>IF('Données brutes'!F168&lt;&gt;"",IF('Données brutes'!F168+0&lt;=0.015,0.015,IF('Données brutes'!F168+0&gt;=0.5,0.5,'Données brutes'!F168+0)),"")</f>
        <v/>
      </c>
      <c r="F168" s="26" t="str">
        <f>IF('Données brutes'!G168&lt;&gt;"",IF('Données brutes'!G168+0&lt;=1,1,IF('Données brutes'!G168+0&gt;=80,80,'Données brutes'!G168+0)),"")</f>
        <v/>
      </c>
      <c r="H168" s="28" t="str">
        <f t="shared" si="30"/>
        <v/>
      </c>
      <c r="I168" s="28" t="str">
        <f t="shared" si="31"/>
        <v/>
      </c>
      <c r="J168" s="28" t="str">
        <f t="shared" si="32"/>
        <v/>
      </c>
      <c r="K168" s="28" t="str">
        <f t="shared" si="33"/>
        <v/>
      </c>
      <c r="L168" s="28" t="str">
        <f t="shared" si="34"/>
        <v/>
      </c>
      <c r="M168" s="28" t="str">
        <f t="shared" si="35"/>
        <v/>
      </c>
      <c r="O168" s="28" t="str">
        <f t="shared" si="36"/>
        <v/>
      </c>
      <c r="P168" s="28" t="str">
        <f t="shared" si="37"/>
        <v/>
      </c>
      <c r="Q168" s="28" t="str">
        <f t="shared" si="38"/>
        <v/>
      </c>
      <c r="R168" s="28" t="str">
        <f t="shared" si="39"/>
        <v/>
      </c>
      <c r="S168" s="28" t="str">
        <f t="shared" si="40"/>
        <v/>
      </c>
      <c r="T168" s="28" t="str">
        <f t="shared" si="41"/>
        <v/>
      </c>
      <c r="U168" s="29" t="str">
        <f>IF(COUNT(A168:F168)&gt;='Données brutes'!$I$2,MIN(O168:T168),"")</f>
        <v/>
      </c>
      <c r="V168" s="30" t="str">
        <f t="shared" si="42"/>
        <v/>
      </c>
    </row>
    <row r="169" spans="1:22" hidden="1" x14ac:dyDescent="0.2">
      <c r="A169" s="25" t="str">
        <f>IF('Données brutes'!B169&lt;&gt;"",IF('Données brutes'!B169+0&lt;=1,1,IF('Données brutes'!B169+0&gt;=6000,6000,'Données brutes'!B169+0)),"")</f>
        <v/>
      </c>
      <c r="B169" s="27" t="str">
        <f>IF('Données brutes'!C169&lt;&gt;"",IF('Données brutes'!C169+0&gt;=20,20,'Données brutes'!C169+0),"")</f>
        <v/>
      </c>
      <c r="C169" s="27" t="str">
        <f>IF('Données brutes'!D169&lt;&gt;"",IF('Données brutes'!D169+0&gt;=20,20,'Données brutes'!D169+0),"")</f>
        <v/>
      </c>
      <c r="D169" s="27" t="str">
        <f>IF('Données brutes'!E169&lt;&gt;"",IF('Données brutes'!E169+0&gt;=10,10,'Données brutes'!E169+0),"")</f>
        <v/>
      </c>
      <c r="E169" s="31" t="str">
        <f>IF('Données brutes'!F169&lt;&gt;"",IF('Données brutes'!F169+0&lt;=0.015,0.015,IF('Données brutes'!F169+0&gt;=0.5,0.5,'Données brutes'!F169+0)),"")</f>
        <v/>
      </c>
      <c r="F169" s="26" t="str">
        <f>IF('Données brutes'!G169&lt;&gt;"",IF('Données brutes'!G169+0&lt;=1,1,IF('Données brutes'!G169+0&gt;=80,80,'Données brutes'!G169+0)),"")</f>
        <v/>
      </c>
      <c r="H169" s="28" t="str">
        <f t="shared" si="30"/>
        <v/>
      </c>
      <c r="I169" s="28" t="str">
        <f t="shared" si="31"/>
        <v/>
      </c>
      <c r="J169" s="28" t="str">
        <f t="shared" si="32"/>
        <v/>
      </c>
      <c r="K169" s="28" t="str">
        <f t="shared" si="33"/>
        <v/>
      </c>
      <c r="L169" s="28" t="str">
        <f t="shared" si="34"/>
        <v/>
      </c>
      <c r="M169" s="28" t="str">
        <f t="shared" si="35"/>
        <v/>
      </c>
      <c r="O169" s="28" t="str">
        <f t="shared" si="36"/>
        <v/>
      </c>
      <c r="P169" s="28" t="str">
        <f t="shared" si="37"/>
        <v/>
      </c>
      <c r="Q169" s="28" t="str">
        <f t="shared" si="38"/>
        <v/>
      </c>
      <c r="R169" s="28" t="str">
        <f t="shared" si="39"/>
        <v/>
      </c>
      <c r="S169" s="28" t="str">
        <f t="shared" si="40"/>
        <v/>
      </c>
      <c r="T169" s="28" t="str">
        <f t="shared" si="41"/>
        <v/>
      </c>
      <c r="U169" s="29" t="str">
        <f>IF(COUNT(A169:F169)&gt;='Données brutes'!$I$2,MIN(O169:T169),"")</f>
        <v/>
      </c>
      <c r="V169" s="30" t="str">
        <f t="shared" si="42"/>
        <v/>
      </c>
    </row>
    <row r="170" spans="1:22" hidden="1" x14ac:dyDescent="0.2">
      <c r="A170" s="25" t="str">
        <f>IF('Données brutes'!B170&lt;&gt;"",IF('Données brutes'!B170+0&lt;=1,1,IF('Données brutes'!B170+0&gt;=6000,6000,'Données brutes'!B170+0)),"")</f>
        <v/>
      </c>
      <c r="B170" s="27" t="str">
        <f>IF('Données brutes'!C170&lt;&gt;"",IF('Données brutes'!C170+0&gt;=20,20,'Données brutes'!C170+0),"")</f>
        <v/>
      </c>
      <c r="C170" s="27" t="str">
        <f>IF('Données brutes'!D170&lt;&gt;"",IF('Données brutes'!D170+0&gt;=20,20,'Données brutes'!D170+0),"")</f>
        <v/>
      </c>
      <c r="D170" s="27" t="str">
        <f>IF('Données brutes'!E170&lt;&gt;"",IF('Données brutes'!E170+0&gt;=10,10,'Données brutes'!E170+0),"")</f>
        <v/>
      </c>
      <c r="E170" s="31" t="str">
        <f>IF('Données brutes'!F170&lt;&gt;"",IF('Données brutes'!F170+0&lt;=0.015,0.015,IF('Données brutes'!F170+0&gt;=0.5,0.5,'Données brutes'!F170+0)),"")</f>
        <v/>
      </c>
      <c r="F170" s="26" t="str">
        <f>IF('Données brutes'!G170&lt;&gt;"",IF('Données brutes'!G170+0&lt;=1,1,IF('Données brutes'!G170+0&gt;=80,80,'Données brutes'!G170+0)),"")</f>
        <v/>
      </c>
      <c r="H170" s="28" t="str">
        <f t="shared" si="30"/>
        <v/>
      </c>
      <c r="I170" s="28" t="str">
        <f t="shared" si="31"/>
        <v/>
      </c>
      <c r="J170" s="28" t="str">
        <f t="shared" si="32"/>
        <v/>
      </c>
      <c r="K170" s="28" t="str">
        <f t="shared" si="33"/>
        <v/>
      </c>
      <c r="L170" s="28" t="str">
        <f t="shared" si="34"/>
        <v/>
      </c>
      <c r="M170" s="28" t="str">
        <f t="shared" si="35"/>
        <v/>
      </c>
      <c r="O170" s="28" t="str">
        <f t="shared" si="36"/>
        <v/>
      </c>
      <c r="P170" s="28" t="str">
        <f t="shared" si="37"/>
        <v/>
      </c>
      <c r="Q170" s="28" t="str">
        <f t="shared" si="38"/>
        <v/>
      </c>
      <c r="R170" s="28" t="str">
        <f t="shared" si="39"/>
        <v/>
      </c>
      <c r="S170" s="28" t="str">
        <f t="shared" si="40"/>
        <v/>
      </c>
      <c r="T170" s="28" t="str">
        <f t="shared" si="41"/>
        <v/>
      </c>
      <c r="U170" s="29" t="str">
        <f>IF(COUNT(A170:F170)&gt;='Données brutes'!$I$2,MIN(O170:T170),"")</f>
        <v/>
      </c>
      <c r="V170" s="30" t="str">
        <f t="shared" si="42"/>
        <v/>
      </c>
    </row>
    <row r="171" spans="1:22" hidden="1" x14ac:dyDescent="0.2">
      <c r="A171" s="25" t="str">
        <f>IF('Données brutes'!B171&lt;&gt;"",IF('Données brutes'!B171+0&lt;=1,1,IF('Données brutes'!B171+0&gt;=6000,6000,'Données brutes'!B171+0)),"")</f>
        <v/>
      </c>
      <c r="B171" s="27" t="str">
        <f>IF('Données brutes'!C171&lt;&gt;"",IF('Données brutes'!C171+0&gt;=20,20,'Données brutes'!C171+0),"")</f>
        <v/>
      </c>
      <c r="C171" s="27" t="str">
        <f>IF('Données brutes'!D171&lt;&gt;"",IF('Données brutes'!D171+0&gt;=20,20,'Données brutes'!D171+0),"")</f>
        <v/>
      </c>
      <c r="D171" s="27" t="str">
        <f>IF('Données brutes'!E171&lt;&gt;"",IF('Données brutes'!E171+0&gt;=10,10,'Données brutes'!E171+0),"")</f>
        <v/>
      </c>
      <c r="E171" s="31" t="str">
        <f>IF('Données brutes'!F171&lt;&gt;"",IF('Données brutes'!F171+0&lt;=0.015,0.015,IF('Données brutes'!F171+0&gt;=0.5,0.5,'Données brutes'!F171+0)),"")</f>
        <v/>
      </c>
      <c r="F171" s="26" t="str">
        <f>IF('Données brutes'!G171&lt;&gt;"",IF('Données brutes'!G171+0&lt;=1,1,IF('Données brutes'!G171+0&gt;=80,80,'Données brutes'!G171+0)),"")</f>
        <v/>
      </c>
      <c r="H171" s="28" t="str">
        <f t="shared" si="30"/>
        <v/>
      </c>
      <c r="I171" s="28" t="str">
        <f t="shared" si="31"/>
        <v/>
      </c>
      <c r="J171" s="28" t="str">
        <f t="shared" si="32"/>
        <v/>
      </c>
      <c r="K171" s="28" t="str">
        <f t="shared" si="33"/>
        <v/>
      </c>
      <c r="L171" s="28" t="str">
        <f t="shared" si="34"/>
        <v/>
      </c>
      <c r="M171" s="28" t="str">
        <f t="shared" si="35"/>
        <v/>
      </c>
      <c r="O171" s="28" t="str">
        <f t="shared" si="36"/>
        <v/>
      </c>
      <c r="P171" s="28" t="str">
        <f t="shared" si="37"/>
        <v/>
      </c>
      <c r="Q171" s="28" t="str">
        <f t="shared" si="38"/>
        <v/>
      </c>
      <c r="R171" s="28" t="str">
        <f t="shared" si="39"/>
        <v/>
      </c>
      <c r="S171" s="28" t="str">
        <f t="shared" si="40"/>
        <v/>
      </c>
      <c r="T171" s="28" t="str">
        <f t="shared" si="41"/>
        <v/>
      </c>
      <c r="U171" s="29" t="str">
        <f>IF(COUNT(A171:F171)&gt;='Données brutes'!$I$2,MIN(O171:T171),"")</f>
        <v/>
      </c>
      <c r="V171" s="30" t="str">
        <f t="shared" si="42"/>
        <v/>
      </c>
    </row>
    <row r="172" spans="1:22" hidden="1" x14ac:dyDescent="0.2">
      <c r="A172" s="25" t="str">
        <f>IF('Données brutes'!B172&lt;&gt;"",IF('Données brutes'!B172+0&lt;=1,1,IF('Données brutes'!B172+0&gt;=6000,6000,'Données brutes'!B172+0)),"")</f>
        <v/>
      </c>
      <c r="B172" s="27" t="str">
        <f>IF('Données brutes'!C172&lt;&gt;"",IF('Données brutes'!C172+0&gt;=20,20,'Données brutes'!C172+0),"")</f>
        <v/>
      </c>
      <c r="C172" s="27" t="str">
        <f>IF('Données brutes'!D172&lt;&gt;"",IF('Données brutes'!D172+0&gt;=20,20,'Données brutes'!D172+0),"")</f>
        <v/>
      </c>
      <c r="D172" s="27" t="str">
        <f>IF('Données brutes'!E172&lt;&gt;"",IF('Données brutes'!E172+0&gt;=10,10,'Données brutes'!E172+0),"")</f>
        <v/>
      </c>
      <c r="E172" s="31" t="str">
        <f>IF('Données brutes'!F172&lt;&gt;"",IF('Données brutes'!F172+0&lt;=0.015,0.015,IF('Données brutes'!F172+0&gt;=0.5,0.5,'Données brutes'!F172+0)),"")</f>
        <v/>
      </c>
      <c r="F172" s="26" t="str">
        <f>IF('Données brutes'!G172&lt;&gt;"",IF('Données brutes'!G172+0&lt;=1,1,IF('Données brutes'!G172+0&gt;=80,80,'Données brutes'!G172+0)),"")</f>
        <v/>
      </c>
      <c r="H172" s="28" t="str">
        <f t="shared" si="30"/>
        <v/>
      </c>
      <c r="I172" s="28" t="str">
        <f t="shared" si="31"/>
        <v/>
      </c>
      <c r="J172" s="28" t="str">
        <f t="shared" si="32"/>
        <v/>
      </c>
      <c r="K172" s="28" t="str">
        <f t="shared" si="33"/>
        <v/>
      </c>
      <c r="L172" s="28" t="str">
        <f t="shared" si="34"/>
        <v/>
      </c>
      <c r="M172" s="28" t="str">
        <f t="shared" si="35"/>
        <v/>
      </c>
      <c r="O172" s="28" t="str">
        <f t="shared" si="36"/>
        <v/>
      </c>
      <c r="P172" s="28" t="str">
        <f t="shared" si="37"/>
        <v/>
      </c>
      <c r="Q172" s="28" t="str">
        <f t="shared" si="38"/>
        <v/>
      </c>
      <c r="R172" s="28" t="str">
        <f t="shared" si="39"/>
        <v/>
      </c>
      <c r="S172" s="28" t="str">
        <f t="shared" si="40"/>
        <v/>
      </c>
      <c r="T172" s="28" t="str">
        <f t="shared" si="41"/>
        <v/>
      </c>
      <c r="U172" s="29" t="str">
        <f>IF(COUNT(A172:F172)&gt;='Données brutes'!$I$2,MIN(O172:T172),"")</f>
        <v/>
      </c>
      <c r="V172" s="30" t="str">
        <f t="shared" si="42"/>
        <v/>
      </c>
    </row>
    <row r="173" spans="1:22" hidden="1" x14ac:dyDescent="0.2">
      <c r="A173" s="25" t="str">
        <f>IF('Données brutes'!B173&lt;&gt;"",IF('Données brutes'!B173+0&lt;=1,1,IF('Données brutes'!B173+0&gt;=6000,6000,'Données brutes'!B173+0)),"")</f>
        <v/>
      </c>
      <c r="B173" s="27" t="str">
        <f>IF('Données brutes'!C173&lt;&gt;"",IF('Données brutes'!C173+0&gt;=20,20,'Données brutes'!C173+0),"")</f>
        <v/>
      </c>
      <c r="C173" s="27" t="str">
        <f>IF('Données brutes'!D173&lt;&gt;"",IF('Données brutes'!D173+0&gt;=20,20,'Données brutes'!D173+0),"")</f>
        <v/>
      </c>
      <c r="D173" s="27" t="str">
        <f>IF('Données brutes'!E173&lt;&gt;"",IF('Données brutes'!E173+0&gt;=10,10,'Données brutes'!E173+0),"")</f>
        <v/>
      </c>
      <c r="E173" s="31" t="str">
        <f>IF('Données brutes'!F173&lt;&gt;"",IF('Données brutes'!F173+0&lt;=0.015,0.015,IF('Données brutes'!F173+0&gt;=0.5,0.5,'Données brutes'!F173+0)),"")</f>
        <v/>
      </c>
      <c r="F173" s="26" t="str">
        <f>IF('Données brutes'!G173&lt;&gt;"",IF('Données brutes'!G173+0&lt;=1,1,IF('Données brutes'!G173+0&gt;=80,80,'Données brutes'!G173+0)),"")</f>
        <v/>
      </c>
      <c r="H173" s="28" t="str">
        <f t="shared" si="30"/>
        <v/>
      </c>
      <c r="I173" s="28" t="str">
        <f t="shared" si="31"/>
        <v/>
      </c>
      <c r="J173" s="28" t="str">
        <f t="shared" si="32"/>
        <v/>
      </c>
      <c r="K173" s="28" t="str">
        <f t="shared" si="33"/>
        <v/>
      </c>
      <c r="L173" s="28" t="str">
        <f t="shared" si="34"/>
        <v/>
      </c>
      <c r="M173" s="28" t="str">
        <f t="shared" si="35"/>
        <v/>
      </c>
      <c r="O173" s="28" t="str">
        <f t="shared" si="36"/>
        <v/>
      </c>
      <c r="P173" s="28" t="str">
        <f t="shared" si="37"/>
        <v/>
      </c>
      <c r="Q173" s="28" t="str">
        <f t="shared" si="38"/>
        <v/>
      </c>
      <c r="R173" s="28" t="str">
        <f t="shared" si="39"/>
        <v/>
      </c>
      <c r="S173" s="28" t="str">
        <f t="shared" si="40"/>
        <v/>
      </c>
      <c r="T173" s="28" t="str">
        <f t="shared" si="41"/>
        <v/>
      </c>
      <c r="U173" s="29" t="str">
        <f>IF(COUNT(A173:F173)&gt;='Données brutes'!$I$2,MIN(O173:T173),"")</f>
        <v/>
      </c>
      <c r="V173" s="30" t="str">
        <f t="shared" si="42"/>
        <v/>
      </c>
    </row>
    <row r="174" spans="1:22" hidden="1" x14ac:dyDescent="0.2">
      <c r="A174" s="25" t="str">
        <f>IF('Données brutes'!B174&lt;&gt;"",IF('Données brutes'!B174+0&lt;=1,1,IF('Données brutes'!B174+0&gt;=6000,6000,'Données brutes'!B174+0)),"")</f>
        <v/>
      </c>
      <c r="B174" s="27" t="str">
        <f>IF('Données brutes'!C174&lt;&gt;"",IF('Données brutes'!C174+0&gt;=20,20,'Données brutes'!C174+0),"")</f>
        <v/>
      </c>
      <c r="C174" s="27" t="str">
        <f>IF('Données brutes'!D174&lt;&gt;"",IF('Données brutes'!D174+0&gt;=20,20,'Données brutes'!D174+0),"")</f>
        <v/>
      </c>
      <c r="D174" s="27" t="str">
        <f>IF('Données brutes'!E174&lt;&gt;"",IF('Données brutes'!E174+0&gt;=10,10,'Données brutes'!E174+0),"")</f>
        <v/>
      </c>
      <c r="E174" s="31" t="str">
        <f>IF('Données brutes'!F174&lt;&gt;"",IF('Données brutes'!F174+0&lt;=0.015,0.015,IF('Données brutes'!F174+0&gt;=0.5,0.5,'Données brutes'!F174+0)),"")</f>
        <v/>
      </c>
      <c r="F174" s="26" t="str">
        <f>IF('Données brutes'!G174&lt;&gt;"",IF('Données brutes'!G174+0&lt;=1,1,IF('Données brutes'!G174+0&gt;=80,80,'Données brutes'!G174+0)),"")</f>
        <v/>
      </c>
      <c r="H174" s="28" t="str">
        <f t="shared" si="30"/>
        <v/>
      </c>
      <c r="I174" s="28" t="str">
        <f t="shared" si="31"/>
        <v/>
      </c>
      <c r="J174" s="28" t="str">
        <f t="shared" si="32"/>
        <v/>
      </c>
      <c r="K174" s="28" t="str">
        <f t="shared" si="33"/>
        <v/>
      </c>
      <c r="L174" s="28" t="str">
        <f t="shared" si="34"/>
        <v/>
      </c>
      <c r="M174" s="28" t="str">
        <f t="shared" si="35"/>
        <v/>
      </c>
      <c r="O174" s="28" t="str">
        <f t="shared" si="36"/>
        <v/>
      </c>
      <c r="P174" s="28" t="str">
        <f t="shared" si="37"/>
        <v/>
      </c>
      <c r="Q174" s="28" t="str">
        <f t="shared" si="38"/>
        <v/>
      </c>
      <c r="R174" s="28" t="str">
        <f t="shared" si="39"/>
        <v/>
      </c>
      <c r="S174" s="28" t="str">
        <f t="shared" si="40"/>
        <v/>
      </c>
      <c r="T174" s="28" t="str">
        <f t="shared" si="41"/>
        <v/>
      </c>
      <c r="U174" s="29" t="str">
        <f>IF(COUNT(A174:F174)&gt;='Données brutes'!$I$2,MIN(O174:T174),"")</f>
        <v/>
      </c>
      <c r="V174" s="30" t="str">
        <f t="shared" si="42"/>
        <v/>
      </c>
    </row>
    <row r="175" spans="1:22" hidden="1" x14ac:dyDescent="0.2">
      <c r="A175" s="25" t="str">
        <f>IF('Données brutes'!B175&lt;&gt;"",IF('Données brutes'!B175+0&lt;=1,1,IF('Données brutes'!B175+0&gt;=6000,6000,'Données brutes'!B175+0)),"")</f>
        <v/>
      </c>
      <c r="B175" s="27" t="str">
        <f>IF('Données brutes'!C175&lt;&gt;"",IF('Données brutes'!C175+0&gt;=20,20,'Données brutes'!C175+0),"")</f>
        <v/>
      </c>
      <c r="C175" s="27" t="str">
        <f>IF('Données brutes'!D175&lt;&gt;"",IF('Données brutes'!D175+0&gt;=20,20,'Données brutes'!D175+0),"")</f>
        <v/>
      </c>
      <c r="D175" s="27" t="str">
        <f>IF('Données brutes'!E175&lt;&gt;"",IF('Données brutes'!E175+0&gt;=10,10,'Données brutes'!E175+0),"")</f>
        <v/>
      </c>
      <c r="E175" s="31" t="str">
        <f>IF('Données brutes'!F175&lt;&gt;"",IF('Données brutes'!F175+0&lt;=0.015,0.015,IF('Données brutes'!F175+0&gt;=0.5,0.5,'Données brutes'!F175+0)),"")</f>
        <v/>
      </c>
      <c r="F175" s="26" t="str">
        <f>IF('Données brutes'!G175&lt;&gt;"",IF('Données brutes'!G175+0&lt;=1,1,IF('Données brutes'!G175+0&gt;=80,80,'Données brutes'!G175+0)),"")</f>
        <v/>
      </c>
      <c r="H175" s="28" t="str">
        <f t="shared" si="30"/>
        <v/>
      </c>
      <c r="I175" s="28" t="str">
        <f t="shared" si="31"/>
        <v/>
      </c>
      <c r="J175" s="28" t="str">
        <f t="shared" si="32"/>
        <v/>
      </c>
      <c r="K175" s="28" t="str">
        <f t="shared" si="33"/>
        <v/>
      </c>
      <c r="L175" s="28" t="str">
        <f t="shared" si="34"/>
        <v/>
      </c>
      <c r="M175" s="28" t="str">
        <f t="shared" si="35"/>
        <v/>
      </c>
      <c r="O175" s="28" t="str">
        <f t="shared" si="36"/>
        <v/>
      </c>
      <c r="P175" s="28" t="str">
        <f t="shared" si="37"/>
        <v/>
      </c>
      <c r="Q175" s="28" t="str">
        <f t="shared" si="38"/>
        <v/>
      </c>
      <c r="R175" s="28" t="str">
        <f t="shared" si="39"/>
        <v/>
      </c>
      <c r="S175" s="28" t="str">
        <f t="shared" si="40"/>
        <v/>
      </c>
      <c r="T175" s="28" t="str">
        <f t="shared" si="41"/>
        <v/>
      </c>
      <c r="U175" s="29" t="str">
        <f>IF(COUNT(A175:F175)&gt;='Données brutes'!$I$2,MIN(O175:T175),"")</f>
        <v/>
      </c>
      <c r="V175" s="30" t="str">
        <f t="shared" si="42"/>
        <v/>
      </c>
    </row>
    <row r="176" spans="1:22" hidden="1" x14ac:dyDescent="0.2">
      <c r="A176" s="25" t="str">
        <f>IF('Données brutes'!B176&lt;&gt;"",IF('Données brutes'!B176+0&lt;=1,1,IF('Données brutes'!B176+0&gt;=6000,6000,'Données brutes'!B176+0)),"")</f>
        <v/>
      </c>
      <c r="B176" s="27" t="str">
        <f>IF('Données brutes'!C176&lt;&gt;"",IF('Données brutes'!C176+0&gt;=20,20,'Données brutes'!C176+0),"")</f>
        <v/>
      </c>
      <c r="C176" s="27" t="str">
        <f>IF('Données brutes'!D176&lt;&gt;"",IF('Données brutes'!D176+0&gt;=20,20,'Données brutes'!D176+0),"")</f>
        <v/>
      </c>
      <c r="D176" s="27" t="str">
        <f>IF('Données brutes'!E176&lt;&gt;"",IF('Données brutes'!E176+0&gt;=10,10,'Données brutes'!E176+0),"")</f>
        <v/>
      </c>
      <c r="E176" s="31" t="str">
        <f>IF('Données brutes'!F176&lt;&gt;"",IF('Données brutes'!F176+0&lt;=0.015,0.015,IF('Données brutes'!F176+0&gt;=0.5,0.5,'Données brutes'!F176+0)),"")</f>
        <v/>
      </c>
      <c r="F176" s="26" t="str">
        <f>IF('Données brutes'!G176&lt;&gt;"",IF('Données brutes'!G176+0&lt;=1,1,IF('Données brutes'!G176+0&gt;=80,80,'Données brutes'!G176+0)),"")</f>
        <v/>
      </c>
      <c r="H176" s="28" t="str">
        <f t="shared" si="30"/>
        <v/>
      </c>
      <c r="I176" s="28" t="str">
        <f t="shared" si="31"/>
        <v/>
      </c>
      <c r="J176" s="28" t="str">
        <f t="shared" si="32"/>
        <v/>
      </c>
      <c r="K176" s="28" t="str">
        <f t="shared" si="33"/>
        <v/>
      </c>
      <c r="L176" s="28" t="str">
        <f t="shared" si="34"/>
        <v/>
      </c>
      <c r="M176" s="28" t="str">
        <f t="shared" si="35"/>
        <v/>
      </c>
      <c r="O176" s="28" t="str">
        <f t="shared" si="36"/>
        <v/>
      </c>
      <c r="P176" s="28" t="str">
        <f t="shared" si="37"/>
        <v/>
      </c>
      <c r="Q176" s="28" t="str">
        <f t="shared" si="38"/>
        <v/>
      </c>
      <c r="R176" s="28" t="str">
        <f t="shared" si="39"/>
        <v/>
      </c>
      <c r="S176" s="28" t="str">
        <f t="shared" si="40"/>
        <v/>
      </c>
      <c r="T176" s="28" t="str">
        <f t="shared" si="41"/>
        <v/>
      </c>
      <c r="U176" s="29" t="str">
        <f>IF(COUNT(A176:F176)&gt;='Données brutes'!$I$2,MIN(O176:T176),"")</f>
        <v/>
      </c>
      <c r="V176" s="30" t="str">
        <f t="shared" si="42"/>
        <v/>
      </c>
    </row>
    <row r="177" spans="1:22" hidden="1" x14ac:dyDescent="0.2">
      <c r="A177" s="25" t="str">
        <f>IF('Données brutes'!B177&lt;&gt;"",IF('Données brutes'!B177+0&lt;=1,1,IF('Données brutes'!B177+0&gt;=6000,6000,'Données brutes'!B177+0)),"")</f>
        <v/>
      </c>
      <c r="B177" s="27" t="str">
        <f>IF('Données brutes'!C177&lt;&gt;"",IF('Données brutes'!C177+0&gt;=20,20,'Données brutes'!C177+0),"")</f>
        <v/>
      </c>
      <c r="C177" s="27" t="str">
        <f>IF('Données brutes'!D177&lt;&gt;"",IF('Données brutes'!D177+0&gt;=20,20,'Données brutes'!D177+0),"")</f>
        <v/>
      </c>
      <c r="D177" s="27" t="str">
        <f>IF('Données brutes'!E177&lt;&gt;"",IF('Données brutes'!E177+0&gt;=10,10,'Données brutes'!E177+0),"")</f>
        <v/>
      </c>
      <c r="E177" s="31" t="str">
        <f>IF('Données brutes'!F177&lt;&gt;"",IF('Données brutes'!F177+0&lt;=0.015,0.015,IF('Données brutes'!F177+0&gt;=0.5,0.5,'Données brutes'!F177+0)),"")</f>
        <v/>
      </c>
      <c r="F177" s="26" t="str">
        <f>IF('Données brutes'!G177&lt;&gt;"",IF('Données brutes'!G177+0&lt;=1,1,IF('Données brutes'!G177+0&gt;=80,80,'Données brutes'!G177+0)),"")</f>
        <v/>
      </c>
      <c r="H177" s="28" t="str">
        <f t="shared" si="30"/>
        <v/>
      </c>
      <c r="I177" s="28" t="str">
        <f t="shared" si="31"/>
        <v/>
      </c>
      <c r="J177" s="28" t="str">
        <f t="shared" si="32"/>
        <v/>
      </c>
      <c r="K177" s="28" t="str">
        <f t="shared" si="33"/>
        <v/>
      </c>
      <c r="L177" s="28" t="str">
        <f t="shared" si="34"/>
        <v/>
      </c>
      <c r="M177" s="28" t="str">
        <f t="shared" si="35"/>
        <v/>
      </c>
      <c r="O177" s="28" t="str">
        <f t="shared" si="36"/>
        <v/>
      </c>
      <c r="P177" s="28" t="str">
        <f t="shared" si="37"/>
        <v/>
      </c>
      <c r="Q177" s="28" t="str">
        <f t="shared" si="38"/>
        <v/>
      </c>
      <c r="R177" s="28" t="str">
        <f t="shared" si="39"/>
        <v/>
      </c>
      <c r="S177" s="28" t="str">
        <f t="shared" si="40"/>
        <v/>
      </c>
      <c r="T177" s="28" t="str">
        <f t="shared" si="41"/>
        <v/>
      </c>
      <c r="U177" s="29" t="str">
        <f>IF(COUNT(A177:F177)&gt;='Données brutes'!$I$2,MIN(O177:T177),"")</f>
        <v/>
      </c>
      <c r="V177" s="30" t="str">
        <f t="shared" si="42"/>
        <v/>
      </c>
    </row>
    <row r="178" spans="1:22" hidden="1" x14ac:dyDescent="0.2">
      <c r="A178" s="25" t="str">
        <f>IF('Données brutes'!B178&lt;&gt;"",IF('Données brutes'!B178+0&lt;=1,1,IF('Données brutes'!B178+0&gt;=6000,6000,'Données brutes'!B178+0)),"")</f>
        <v/>
      </c>
      <c r="B178" s="27" t="str">
        <f>IF('Données brutes'!C178&lt;&gt;"",IF('Données brutes'!C178+0&gt;=20,20,'Données brutes'!C178+0),"")</f>
        <v/>
      </c>
      <c r="C178" s="27" t="str">
        <f>IF('Données brutes'!D178&lt;&gt;"",IF('Données brutes'!D178+0&gt;=20,20,'Données brutes'!D178+0),"")</f>
        <v/>
      </c>
      <c r="D178" s="27" t="str">
        <f>IF('Données brutes'!E178&lt;&gt;"",IF('Données brutes'!E178+0&gt;=10,10,'Données brutes'!E178+0),"")</f>
        <v/>
      </c>
      <c r="E178" s="31" t="str">
        <f>IF('Données brutes'!F178&lt;&gt;"",IF('Données brutes'!F178+0&lt;=0.015,0.015,IF('Données brutes'!F178+0&gt;=0.5,0.5,'Données brutes'!F178+0)),"")</f>
        <v/>
      </c>
      <c r="F178" s="26" t="str">
        <f>IF('Données brutes'!G178&lt;&gt;"",IF('Données brutes'!G178+0&lt;=1,1,IF('Données brutes'!G178+0&gt;=80,80,'Données brutes'!G178+0)),"")</f>
        <v/>
      </c>
      <c r="H178" s="28" t="str">
        <f t="shared" si="30"/>
        <v/>
      </c>
      <c r="I178" s="28" t="str">
        <f t="shared" si="31"/>
        <v/>
      </c>
      <c r="J178" s="28" t="str">
        <f t="shared" si="32"/>
        <v/>
      </c>
      <c r="K178" s="28" t="str">
        <f t="shared" si="33"/>
        <v/>
      </c>
      <c r="L178" s="28" t="str">
        <f t="shared" si="34"/>
        <v/>
      </c>
      <c r="M178" s="28" t="str">
        <f t="shared" si="35"/>
        <v/>
      </c>
      <c r="O178" s="28" t="str">
        <f t="shared" si="36"/>
        <v/>
      </c>
      <c r="P178" s="28" t="str">
        <f t="shared" si="37"/>
        <v/>
      </c>
      <c r="Q178" s="28" t="str">
        <f t="shared" si="38"/>
        <v/>
      </c>
      <c r="R178" s="28" t="str">
        <f t="shared" si="39"/>
        <v/>
      </c>
      <c r="S178" s="28" t="str">
        <f t="shared" si="40"/>
        <v/>
      </c>
      <c r="T178" s="28" t="str">
        <f t="shared" si="41"/>
        <v/>
      </c>
      <c r="U178" s="29" t="str">
        <f>IF(COUNT(A178:F178)&gt;='Données brutes'!$I$2,MIN(O178:T178),"")</f>
        <v/>
      </c>
      <c r="V178" s="30" t="str">
        <f t="shared" si="42"/>
        <v/>
      </c>
    </row>
    <row r="179" spans="1:22" hidden="1" x14ac:dyDescent="0.2">
      <c r="A179" s="25" t="str">
        <f>IF('Données brutes'!B179&lt;&gt;"",IF('Données brutes'!B179+0&lt;=1,1,IF('Données brutes'!B179+0&gt;=6000,6000,'Données brutes'!B179+0)),"")</f>
        <v/>
      </c>
      <c r="B179" s="27" t="str">
        <f>IF('Données brutes'!C179&lt;&gt;"",IF('Données brutes'!C179+0&gt;=20,20,'Données brutes'!C179+0),"")</f>
        <v/>
      </c>
      <c r="C179" s="27" t="str">
        <f>IF('Données brutes'!D179&lt;&gt;"",IF('Données brutes'!D179+0&gt;=20,20,'Données brutes'!D179+0),"")</f>
        <v/>
      </c>
      <c r="D179" s="27" t="str">
        <f>IF('Données brutes'!E179&lt;&gt;"",IF('Données brutes'!E179+0&gt;=10,10,'Données brutes'!E179+0),"")</f>
        <v/>
      </c>
      <c r="E179" s="31" t="str">
        <f>IF('Données brutes'!F179&lt;&gt;"",IF('Données brutes'!F179+0&lt;=0.015,0.015,IF('Données brutes'!F179+0&gt;=0.5,0.5,'Données brutes'!F179+0)),"")</f>
        <v/>
      </c>
      <c r="F179" s="26" t="str">
        <f>IF('Données brutes'!G179&lt;&gt;"",IF('Données brutes'!G179+0&lt;=1,1,IF('Données brutes'!G179+0&gt;=80,80,'Données brutes'!G179+0)),"")</f>
        <v/>
      </c>
      <c r="H179" s="28" t="str">
        <f t="shared" si="30"/>
        <v/>
      </c>
      <c r="I179" s="28" t="str">
        <f t="shared" si="31"/>
        <v/>
      </c>
      <c r="J179" s="28" t="str">
        <f t="shared" si="32"/>
        <v/>
      </c>
      <c r="K179" s="28" t="str">
        <f t="shared" si="33"/>
        <v/>
      </c>
      <c r="L179" s="28" t="str">
        <f t="shared" si="34"/>
        <v/>
      </c>
      <c r="M179" s="28" t="str">
        <f t="shared" si="35"/>
        <v/>
      </c>
      <c r="O179" s="28" t="str">
        <f t="shared" si="36"/>
        <v/>
      </c>
      <c r="P179" s="28" t="str">
        <f t="shared" si="37"/>
        <v/>
      </c>
      <c r="Q179" s="28" t="str">
        <f t="shared" si="38"/>
        <v/>
      </c>
      <c r="R179" s="28" t="str">
        <f t="shared" si="39"/>
        <v/>
      </c>
      <c r="S179" s="28" t="str">
        <f t="shared" si="40"/>
        <v/>
      </c>
      <c r="T179" s="28" t="str">
        <f t="shared" si="41"/>
        <v/>
      </c>
      <c r="U179" s="29" t="str">
        <f>IF(COUNT(A179:F179)&gt;='Données brutes'!$I$2,MIN(O179:T179),"")</f>
        <v/>
      </c>
      <c r="V179" s="30" t="str">
        <f t="shared" si="42"/>
        <v/>
      </c>
    </row>
    <row r="180" spans="1:22" hidden="1" x14ac:dyDescent="0.2">
      <c r="A180" s="25" t="str">
        <f>IF('Données brutes'!B180&lt;&gt;"",IF('Données brutes'!B180+0&lt;=1,1,IF('Données brutes'!B180+0&gt;=6000,6000,'Données brutes'!B180+0)),"")</f>
        <v/>
      </c>
      <c r="B180" s="27" t="str">
        <f>IF('Données brutes'!C180&lt;&gt;"",IF('Données brutes'!C180+0&gt;=20,20,'Données brutes'!C180+0),"")</f>
        <v/>
      </c>
      <c r="C180" s="27" t="str">
        <f>IF('Données brutes'!D180&lt;&gt;"",IF('Données brutes'!D180+0&gt;=20,20,'Données brutes'!D180+0),"")</f>
        <v/>
      </c>
      <c r="D180" s="27" t="str">
        <f>IF('Données brutes'!E180&lt;&gt;"",IF('Données brutes'!E180+0&gt;=10,10,'Données brutes'!E180+0),"")</f>
        <v/>
      </c>
      <c r="E180" s="31" t="str">
        <f>IF('Données brutes'!F180&lt;&gt;"",IF('Données brutes'!F180+0&lt;=0.015,0.015,IF('Données brutes'!F180+0&gt;=0.5,0.5,'Données brutes'!F180+0)),"")</f>
        <v/>
      </c>
      <c r="F180" s="26" t="str">
        <f>IF('Données brutes'!G180&lt;&gt;"",IF('Données brutes'!G180+0&lt;=1,1,IF('Données brutes'!G180+0&gt;=80,80,'Données brutes'!G180+0)),"")</f>
        <v/>
      </c>
      <c r="H180" s="28" t="str">
        <f t="shared" si="30"/>
        <v/>
      </c>
      <c r="I180" s="28" t="str">
        <f t="shared" si="31"/>
        <v/>
      </c>
      <c r="J180" s="28" t="str">
        <f t="shared" si="32"/>
        <v/>
      </c>
      <c r="K180" s="28" t="str">
        <f t="shared" si="33"/>
        <v/>
      </c>
      <c r="L180" s="28" t="str">
        <f t="shared" si="34"/>
        <v/>
      </c>
      <c r="M180" s="28" t="str">
        <f t="shared" si="35"/>
        <v/>
      </c>
      <c r="O180" s="28" t="str">
        <f t="shared" si="36"/>
        <v/>
      </c>
      <c r="P180" s="28" t="str">
        <f t="shared" si="37"/>
        <v/>
      </c>
      <c r="Q180" s="28" t="str">
        <f t="shared" si="38"/>
        <v/>
      </c>
      <c r="R180" s="28" t="str">
        <f t="shared" si="39"/>
        <v/>
      </c>
      <c r="S180" s="28" t="str">
        <f t="shared" si="40"/>
        <v/>
      </c>
      <c r="T180" s="28" t="str">
        <f t="shared" si="41"/>
        <v/>
      </c>
      <c r="U180" s="29" t="str">
        <f>IF(COUNT(A180:F180)&gt;='Données brutes'!$I$2,MIN(O180:T180),"")</f>
        <v/>
      </c>
      <c r="V180" s="30" t="str">
        <f t="shared" si="42"/>
        <v/>
      </c>
    </row>
    <row r="181" spans="1:22" hidden="1" x14ac:dyDescent="0.2">
      <c r="A181" s="25" t="str">
        <f>IF('Données brutes'!B181&lt;&gt;"",IF('Données brutes'!B181+0&lt;=1,1,IF('Données brutes'!B181+0&gt;=6000,6000,'Données brutes'!B181+0)),"")</f>
        <v/>
      </c>
      <c r="B181" s="27" t="str">
        <f>IF('Données brutes'!C181&lt;&gt;"",IF('Données brutes'!C181+0&gt;=20,20,'Données brutes'!C181+0),"")</f>
        <v/>
      </c>
      <c r="C181" s="27" t="str">
        <f>IF('Données brutes'!D181&lt;&gt;"",IF('Données brutes'!D181+0&gt;=20,20,'Données brutes'!D181+0),"")</f>
        <v/>
      </c>
      <c r="D181" s="27" t="str">
        <f>IF('Données brutes'!E181&lt;&gt;"",IF('Données brutes'!E181+0&gt;=10,10,'Données brutes'!E181+0),"")</f>
        <v/>
      </c>
      <c r="E181" s="31" t="str">
        <f>IF('Données brutes'!F181&lt;&gt;"",IF('Données brutes'!F181+0&lt;=0.015,0.015,IF('Données brutes'!F181+0&gt;=0.5,0.5,'Données brutes'!F181+0)),"")</f>
        <v/>
      </c>
      <c r="F181" s="26" t="str">
        <f>IF('Données brutes'!G181&lt;&gt;"",IF('Données brutes'!G181+0&lt;=1,1,IF('Données brutes'!G181+0&gt;=80,80,'Données brutes'!G181+0)),"")</f>
        <v/>
      </c>
      <c r="H181" s="28" t="str">
        <f t="shared" si="30"/>
        <v/>
      </c>
      <c r="I181" s="28" t="str">
        <f t="shared" si="31"/>
        <v/>
      </c>
      <c r="J181" s="28" t="str">
        <f t="shared" si="32"/>
        <v/>
      </c>
      <c r="K181" s="28" t="str">
        <f t="shared" si="33"/>
        <v/>
      </c>
      <c r="L181" s="28" t="str">
        <f t="shared" si="34"/>
        <v/>
      </c>
      <c r="M181" s="28" t="str">
        <f t="shared" si="35"/>
        <v/>
      </c>
      <c r="O181" s="28" t="str">
        <f t="shared" si="36"/>
        <v/>
      </c>
      <c r="P181" s="28" t="str">
        <f t="shared" si="37"/>
        <v/>
      </c>
      <c r="Q181" s="28" t="str">
        <f t="shared" si="38"/>
        <v/>
      </c>
      <c r="R181" s="28" t="str">
        <f t="shared" si="39"/>
        <v/>
      </c>
      <c r="S181" s="28" t="str">
        <f t="shared" si="40"/>
        <v/>
      </c>
      <c r="T181" s="28" t="str">
        <f t="shared" si="41"/>
        <v/>
      </c>
      <c r="U181" s="29" t="str">
        <f>IF(COUNT(A181:F181)&gt;='Données brutes'!$I$2,MIN(O181:T181),"")</f>
        <v/>
      </c>
      <c r="V181" s="30" t="str">
        <f t="shared" si="42"/>
        <v/>
      </c>
    </row>
    <row r="182" spans="1:22" hidden="1" x14ac:dyDescent="0.2">
      <c r="A182" s="25" t="str">
        <f>IF('Données brutes'!B182&lt;&gt;"",IF('Données brutes'!B182+0&lt;=1,1,IF('Données brutes'!B182+0&gt;=6000,6000,'Données brutes'!B182+0)),"")</f>
        <v/>
      </c>
      <c r="B182" s="27" t="str">
        <f>IF('Données brutes'!C182&lt;&gt;"",IF('Données brutes'!C182+0&gt;=20,20,'Données brutes'!C182+0),"")</f>
        <v/>
      </c>
      <c r="C182" s="27" t="str">
        <f>IF('Données brutes'!D182&lt;&gt;"",IF('Données brutes'!D182+0&gt;=20,20,'Données brutes'!D182+0),"")</f>
        <v/>
      </c>
      <c r="D182" s="27" t="str">
        <f>IF('Données brutes'!E182&lt;&gt;"",IF('Données brutes'!E182+0&gt;=10,10,'Données brutes'!E182+0),"")</f>
        <v/>
      </c>
      <c r="E182" s="31" t="str">
        <f>IF('Données brutes'!F182&lt;&gt;"",IF('Données brutes'!F182+0&lt;=0.015,0.015,IF('Données brutes'!F182+0&gt;=0.5,0.5,'Données brutes'!F182+0)),"")</f>
        <v/>
      </c>
      <c r="F182" s="26" t="str">
        <f>IF('Données brutes'!G182&lt;&gt;"",IF('Données brutes'!G182+0&lt;=1,1,IF('Données brutes'!G182+0&gt;=80,80,'Données brutes'!G182+0)),"")</f>
        <v/>
      </c>
      <c r="H182" s="28" t="str">
        <f t="shared" si="30"/>
        <v/>
      </c>
      <c r="I182" s="28" t="str">
        <f t="shared" si="31"/>
        <v/>
      </c>
      <c r="J182" s="28" t="str">
        <f t="shared" si="32"/>
        <v/>
      </c>
      <c r="K182" s="28" t="str">
        <f t="shared" si="33"/>
        <v/>
      </c>
      <c r="L182" s="28" t="str">
        <f t="shared" si="34"/>
        <v/>
      </c>
      <c r="M182" s="28" t="str">
        <f t="shared" si="35"/>
        <v/>
      </c>
      <c r="O182" s="28" t="str">
        <f t="shared" si="36"/>
        <v/>
      </c>
      <c r="P182" s="28" t="str">
        <f t="shared" si="37"/>
        <v/>
      </c>
      <c r="Q182" s="28" t="str">
        <f t="shared" si="38"/>
        <v/>
      </c>
      <c r="R182" s="28" t="str">
        <f t="shared" si="39"/>
        <v/>
      </c>
      <c r="S182" s="28" t="str">
        <f t="shared" si="40"/>
        <v/>
      </c>
      <c r="T182" s="28" t="str">
        <f t="shared" si="41"/>
        <v/>
      </c>
      <c r="U182" s="29" t="str">
        <f>IF(COUNT(A182:F182)&gt;='Données brutes'!$I$2,MIN(O182:T182),"")</f>
        <v/>
      </c>
      <c r="V182" s="30" t="str">
        <f t="shared" si="42"/>
        <v/>
      </c>
    </row>
    <row r="183" spans="1:22" hidden="1" x14ac:dyDescent="0.2">
      <c r="A183" s="25" t="str">
        <f>IF('Données brutes'!B183&lt;&gt;"",IF('Données brutes'!B183+0&lt;=1,1,IF('Données brutes'!B183+0&gt;=6000,6000,'Données brutes'!B183+0)),"")</f>
        <v/>
      </c>
      <c r="B183" s="27" t="str">
        <f>IF('Données brutes'!C183&lt;&gt;"",IF('Données brutes'!C183+0&gt;=20,20,'Données brutes'!C183+0),"")</f>
        <v/>
      </c>
      <c r="C183" s="27" t="str">
        <f>IF('Données brutes'!D183&lt;&gt;"",IF('Données brutes'!D183+0&gt;=20,20,'Données brutes'!D183+0),"")</f>
        <v/>
      </c>
      <c r="D183" s="27" t="str">
        <f>IF('Données brutes'!E183&lt;&gt;"",IF('Données brutes'!E183+0&gt;=10,10,'Données brutes'!E183+0),"")</f>
        <v/>
      </c>
      <c r="E183" s="31" t="str">
        <f>IF('Données brutes'!F183&lt;&gt;"",IF('Données brutes'!F183+0&lt;=0.015,0.015,IF('Données brutes'!F183+0&gt;=0.5,0.5,'Données brutes'!F183+0)),"")</f>
        <v/>
      </c>
      <c r="F183" s="26" t="str">
        <f>IF('Données brutes'!G183&lt;&gt;"",IF('Données brutes'!G183+0&lt;=1,1,IF('Données brutes'!G183+0&gt;=80,80,'Données brutes'!G183+0)),"")</f>
        <v/>
      </c>
      <c r="H183" s="28" t="str">
        <f t="shared" si="30"/>
        <v/>
      </c>
      <c r="I183" s="28" t="str">
        <f t="shared" si="31"/>
        <v/>
      </c>
      <c r="J183" s="28" t="str">
        <f t="shared" si="32"/>
        <v/>
      </c>
      <c r="K183" s="28" t="str">
        <f t="shared" si="33"/>
        <v/>
      </c>
      <c r="L183" s="28" t="str">
        <f t="shared" si="34"/>
        <v/>
      </c>
      <c r="M183" s="28" t="str">
        <f t="shared" si="35"/>
        <v/>
      </c>
      <c r="O183" s="28" t="str">
        <f t="shared" si="36"/>
        <v/>
      </c>
      <c r="P183" s="28" t="str">
        <f t="shared" si="37"/>
        <v/>
      </c>
      <c r="Q183" s="28" t="str">
        <f t="shared" si="38"/>
        <v/>
      </c>
      <c r="R183" s="28" t="str">
        <f t="shared" si="39"/>
        <v/>
      </c>
      <c r="S183" s="28" t="str">
        <f t="shared" si="40"/>
        <v/>
      </c>
      <c r="T183" s="28" t="str">
        <f t="shared" si="41"/>
        <v/>
      </c>
      <c r="U183" s="29" t="str">
        <f>IF(COUNT(A183:F183)&gt;='Données brutes'!$I$2,MIN(O183:T183),"")</f>
        <v/>
      </c>
      <c r="V183" s="30" t="str">
        <f t="shared" si="42"/>
        <v/>
      </c>
    </row>
    <row r="184" spans="1:22" hidden="1" x14ac:dyDescent="0.2">
      <c r="A184" s="25" t="str">
        <f>IF('Données brutes'!B184&lt;&gt;"",IF('Données brutes'!B184+0&lt;=1,1,IF('Données brutes'!B184+0&gt;=6000,6000,'Données brutes'!B184+0)),"")</f>
        <v/>
      </c>
      <c r="B184" s="27" t="str">
        <f>IF('Données brutes'!C184&lt;&gt;"",IF('Données brutes'!C184+0&gt;=20,20,'Données brutes'!C184+0),"")</f>
        <v/>
      </c>
      <c r="C184" s="27" t="str">
        <f>IF('Données brutes'!D184&lt;&gt;"",IF('Données brutes'!D184+0&gt;=20,20,'Données brutes'!D184+0),"")</f>
        <v/>
      </c>
      <c r="D184" s="27" t="str">
        <f>IF('Données brutes'!E184&lt;&gt;"",IF('Données brutes'!E184+0&gt;=10,10,'Données brutes'!E184+0),"")</f>
        <v/>
      </c>
      <c r="E184" s="31" t="str">
        <f>IF('Données brutes'!F184&lt;&gt;"",IF('Données brutes'!F184+0&lt;=0.015,0.015,IF('Données brutes'!F184+0&gt;=0.5,0.5,'Données brutes'!F184+0)),"")</f>
        <v/>
      </c>
      <c r="F184" s="26" t="str">
        <f>IF('Données brutes'!G184&lt;&gt;"",IF('Données brutes'!G184+0&lt;=1,1,IF('Données brutes'!G184+0&gt;=80,80,'Données brutes'!G184+0)),"")</f>
        <v/>
      </c>
      <c r="H184" s="28" t="str">
        <f t="shared" si="30"/>
        <v/>
      </c>
      <c r="I184" s="28" t="str">
        <f t="shared" si="31"/>
        <v/>
      </c>
      <c r="J184" s="28" t="str">
        <f t="shared" si="32"/>
        <v/>
      </c>
      <c r="K184" s="28" t="str">
        <f t="shared" si="33"/>
        <v/>
      </c>
      <c r="L184" s="28" t="str">
        <f t="shared" si="34"/>
        <v/>
      </c>
      <c r="M184" s="28" t="str">
        <f t="shared" si="35"/>
        <v/>
      </c>
      <c r="O184" s="28" t="str">
        <f t="shared" si="36"/>
        <v/>
      </c>
      <c r="P184" s="28" t="str">
        <f t="shared" si="37"/>
        <v/>
      </c>
      <c r="Q184" s="28" t="str">
        <f t="shared" si="38"/>
        <v/>
      </c>
      <c r="R184" s="28" t="str">
        <f t="shared" si="39"/>
        <v/>
      </c>
      <c r="S184" s="28" t="str">
        <f t="shared" si="40"/>
        <v/>
      </c>
      <c r="T184" s="28" t="str">
        <f t="shared" si="41"/>
        <v/>
      </c>
      <c r="U184" s="29" t="str">
        <f>IF(COUNT(A184:F184)&gt;='Données brutes'!$I$2,MIN(O184:T184),"")</f>
        <v/>
      </c>
      <c r="V184" s="30" t="str">
        <f t="shared" si="42"/>
        <v/>
      </c>
    </row>
    <row r="185" spans="1:22" hidden="1" x14ac:dyDescent="0.2">
      <c r="A185" s="25" t="str">
        <f>IF('Données brutes'!B185&lt;&gt;"",IF('Données brutes'!B185+0&lt;=1,1,IF('Données brutes'!B185+0&gt;=6000,6000,'Données brutes'!B185+0)),"")</f>
        <v/>
      </c>
      <c r="B185" s="27" t="str">
        <f>IF('Données brutes'!C185&lt;&gt;"",IF('Données brutes'!C185+0&gt;=20,20,'Données brutes'!C185+0),"")</f>
        <v/>
      </c>
      <c r="C185" s="27" t="str">
        <f>IF('Données brutes'!D185&lt;&gt;"",IF('Données brutes'!D185+0&gt;=20,20,'Données brutes'!D185+0),"")</f>
        <v/>
      </c>
      <c r="D185" s="27" t="str">
        <f>IF('Données brutes'!E185&lt;&gt;"",IF('Données brutes'!E185+0&gt;=10,10,'Données brutes'!E185+0),"")</f>
        <v/>
      </c>
      <c r="E185" s="31" t="str">
        <f>IF('Données brutes'!F185&lt;&gt;"",IF('Données brutes'!F185+0&lt;=0.015,0.015,IF('Données brutes'!F185+0&gt;=0.5,0.5,'Données brutes'!F185+0)),"")</f>
        <v/>
      </c>
      <c r="F185" s="26" t="str">
        <f>IF('Données brutes'!G185&lt;&gt;"",IF('Données brutes'!G185+0&lt;=1,1,IF('Données brutes'!G185+0&gt;=80,80,'Données brutes'!G185+0)),"")</f>
        <v/>
      </c>
      <c r="H185" s="28" t="str">
        <f t="shared" si="30"/>
        <v/>
      </c>
      <c r="I185" s="28" t="str">
        <f t="shared" si="31"/>
        <v/>
      </c>
      <c r="J185" s="28" t="str">
        <f t="shared" si="32"/>
        <v/>
      </c>
      <c r="K185" s="28" t="str">
        <f t="shared" si="33"/>
        <v/>
      </c>
      <c r="L185" s="28" t="str">
        <f t="shared" si="34"/>
        <v/>
      </c>
      <c r="M185" s="28" t="str">
        <f t="shared" si="35"/>
        <v/>
      </c>
      <c r="O185" s="28" t="str">
        <f t="shared" si="36"/>
        <v/>
      </c>
      <c r="P185" s="28" t="str">
        <f t="shared" si="37"/>
        <v/>
      </c>
      <c r="Q185" s="28" t="str">
        <f t="shared" si="38"/>
        <v/>
      </c>
      <c r="R185" s="28" t="str">
        <f t="shared" si="39"/>
        <v/>
      </c>
      <c r="S185" s="28" t="str">
        <f t="shared" si="40"/>
        <v/>
      </c>
      <c r="T185" s="28" t="str">
        <f t="shared" si="41"/>
        <v/>
      </c>
      <c r="U185" s="29" t="str">
        <f>IF(COUNT(A185:F185)&gt;='Données brutes'!$I$2,MIN(O185:T185),"")</f>
        <v/>
      </c>
      <c r="V185" s="30" t="str">
        <f t="shared" si="42"/>
        <v/>
      </c>
    </row>
    <row r="186" spans="1:22" hidden="1" x14ac:dyDescent="0.2">
      <c r="A186" s="25" t="str">
        <f>IF('Données brutes'!B186&lt;&gt;"",IF('Données brutes'!B186+0&lt;=1,1,IF('Données brutes'!B186+0&gt;=6000,6000,'Données brutes'!B186+0)),"")</f>
        <v/>
      </c>
      <c r="B186" s="27" t="str">
        <f>IF('Données brutes'!C186&lt;&gt;"",IF('Données brutes'!C186+0&gt;=20,20,'Données brutes'!C186+0),"")</f>
        <v/>
      </c>
      <c r="C186" s="27" t="str">
        <f>IF('Données brutes'!D186&lt;&gt;"",IF('Données brutes'!D186+0&gt;=20,20,'Données brutes'!D186+0),"")</f>
        <v/>
      </c>
      <c r="D186" s="27" t="str">
        <f>IF('Données brutes'!E186&lt;&gt;"",IF('Données brutes'!E186+0&gt;=10,10,'Données brutes'!E186+0),"")</f>
        <v/>
      </c>
      <c r="E186" s="31" t="str">
        <f>IF('Données brutes'!F186&lt;&gt;"",IF('Données brutes'!F186+0&lt;=0.015,0.015,IF('Données brutes'!F186+0&gt;=0.5,0.5,'Données brutes'!F186+0)),"")</f>
        <v/>
      </c>
      <c r="F186" s="26" t="str">
        <f>IF('Données brutes'!G186&lt;&gt;"",IF('Données brutes'!G186+0&lt;=1,1,IF('Données brutes'!G186+0&gt;=80,80,'Données brutes'!G186+0)),"")</f>
        <v/>
      </c>
      <c r="H186" s="28" t="str">
        <f t="shared" si="30"/>
        <v/>
      </c>
      <c r="I186" s="28" t="str">
        <f t="shared" si="31"/>
        <v/>
      </c>
      <c r="J186" s="28" t="str">
        <f t="shared" si="32"/>
        <v/>
      </c>
      <c r="K186" s="28" t="str">
        <f t="shared" si="33"/>
        <v/>
      </c>
      <c r="L186" s="28" t="str">
        <f t="shared" si="34"/>
        <v/>
      </c>
      <c r="M186" s="28" t="str">
        <f t="shared" si="35"/>
        <v/>
      </c>
      <c r="O186" s="28" t="str">
        <f t="shared" si="36"/>
        <v/>
      </c>
      <c r="P186" s="28" t="str">
        <f t="shared" si="37"/>
        <v/>
      </c>
      <c r="Q186" s="28" t="str">
        <f t="shared" si="38"/>
        <v/>
      </c>
      <c r="R186" s="28" t="str">
        <f t="shared" si="39"/>
        <v/>
      </c>
      <c r="S186" s="28" t="str">
        <f t="shared" si="40"/>
        <v/>
      </c>
      <c r="T186" s="28" t="str">
        <f t="shared" si="41"/>
        <v/>
      </c>
      <c r="U186" s="29" t="str">
        <f>IF(COUNT(A186:F186)&gt;='Données brutes'!$I$2,MIN(O186:T186),"")</f>
        <v/>
      </c>
      <c r="V186" s="30" t="str">
        <f t="shared" si="42"/>
        <v/>
      </c>
    </row>
    <row r="187" spans="1:22" hidden="1" x14ac:dyDescent="0.2">
      <c r="A187" s="25" t="str">
        <f>IF('Données brutes'!B187&lt;&gt;"",IF('Données brutes'!B187+0&lt;=1,1,IF('Données brutes'!B187+0&gt;=6000,6000,'Données brutes'!B187+0)),"")</f>
        <v/>
      </c>
      <c r="B187" s="27" t="str">
        <f>IF('Données brutes'!C187&lt;&gt;"",IF('Données brutes'!C187+0&gt;=20,20,'Données brutes'!C187+0),"")</f>
        <v/>
      </c>
      <c r="C187" s="27" t="str">
        <f>IF('Données brutes'!D187&lt;&gt;"",IF('Données brutes'!D187+0&gt;=20,20,'Données brutes'!D187+0),"")</f>
        <v/>
      </c>
      <c r="D187" s="27" t="str">
        <f>IF('Données brutes'!E187&lt;&gt;"",IF('Données brutes'!E187+0&gt;=10,10,'Données brutes'!E187+0),"")</f>
        <v/>
      </c>
      <c r="E187" s="31" t="str">
        <f>IF('Données brutes'!F187&lt;&gt;"",IF('Données brutes'!F187+0&lt;=0.015,0.015,IF('Données brutes'!F187+0&gt;=0.5,0.5,'Données brutes'!F187+0)),"")</f>
        <v/>
      </c>
      <c r="F187" s="26" t="str">
        <f>IF('Données brutes'!G187&lt;&gt;"",IF('Données brutes'!G187+0&lt;=1,1,IF('Données brutes'!G187+0&gt;=80,80,'Données brutes'!G187+0)),"")</f>
        <v/>
      </c>
      <c r="H187" s="28" t="str">
        <f t="shared" si="30"/>
        <v/>
      </c>
      <c r="I187" s="28" t="str">
        <f t="shared" si="31"/>
        <v/>
      </c>
      <c r="J187" s="28" t="str">
        <f t="shared" si="32"/>
        <v/>
      </c>
      <c r="K187" s="28" t="str">
        <f t="shared" si="33"/>
        <v/>
      </c>
      <c r="L187" s="28" t="str">
        <f t="shared" si="34"/>
        <v/>
      </c>
      <c r="M187" s="28" t="str">
        <f t="shared" si="35"/>
        <v/>
      </c>
      <c r="O187" s="28" t="str">
        <f t="shared" si="36"/>
        <v/>
      </c>
      <c r="P187" s="28" t="str">
        <f t="shared" si="37"/>
        <v/>
      </c>
      <c r="Q187" s="28" t="str">
        <f t="shared" si="38"/>
        <v/>
      </c>
      <c r="R187" s="28" t="str">
        <f t="shared" si="39"/>
        <v/>
      </c>
      <c r="S187" s="28" t="str">
        <f t="shared" si="40"/>
        <v/>
      </c>
      <c r="T187" s="28" t="str">
        <f t="shared" si="41"/>
        <v/>
      </c>
      <c r="U187" s="29" t="str">
        <f>IF(COUNT(A187:F187)&gt;='Données brutes'!$I$2,MIN(O187:T187),"")</f>
        <v/>
      </c>
      <c r="V187" s="30" t="str">
        <f t="shared" si="42"/>
        <v/>
      </c>
    </row>
    <row r="188" spans="1:22" hidden="1" x14ac:dyDescent="0.2">
      <c r="A188" s="25" t="str">
        <f>IF('Données brutes'!B188&lt;&gt;"",IF('Données brutes'!B188+0&lt;=1,1,IF('Données brutes'!B188+0&gt;=6000,6000,'Données brutes'!B188+0)),"")</f>
        <v/>
      </c>
      <c r="B188" s="27" t="str">
        <f>IF('Données brutes'!C188&lt;&gt;"",IF('Données brutes'!C188+0&gt;=20,20,'Données brutes'!C188+0),"")</f>
        <v/>
      </c>
      <c r="C188" s="27" t="str">
        <f>IF('Données brutes'!D188&lt;&gt;"",IF('Données brutes'!D188+0&gt;=20,20,'Données brutes'!D188+0),"")</f>
        <v/>
      </c>
      <c r="D188" s="27" t="str">
        <f>IF('Données brutes'!E188&lt;&gt;"",IF('Données brutes'!E188+0&gt;=10,10,'Données brutes'!E188+0),"")</f>
        <v/>
      </c>
      <c r="E188" s="31" t="str">
        <f>IF('Données brutes'!F188&lt;&gt;"",IF('Données brutes'!F188+0&lt;=0.015,0.015,IF('Données brutes'!F188+0&gt;=0.5,0.5,'Données brutes'!F188+0)),"")</f>
        <v/>
      </c>
      <c r="F188" s="26" t="str">
        <f>IF('Données brutes'!G188&lt;&gt;"",IF('Données brutes'!G188+0&lt;=1,1,IF('Données brutes'!G188+0&gt;=80,80,'Données brutes'!G188+0)),"")</f>
        <v/>
      </c>
      <c r="H188" s="28" t="str">
        <f t="shared" si="30"/>
        <v/>
      </c>
      <c r="I188" s="28" t="str">
        <f t="shared" si="31"/>
        <v/>
      </c>
      <c r="J188" s="28" t="str">
        <f t="shared" si="32"/>
        <v/>
      </c>
      <c r="K188" s="28" t="str">
        <f t="shared" si="33"/>
        <v/>
      </c>
      <c r="L188" s="28" t="str">
        <f t="shared" si="34"/>
        <v/>
      </c>
      <c r="M188" s="28" t="str">
        <f t="shared" si="35"/>
        <v/>
      </c>
      <c r="O188" s="28" t="str">
        <f t="shared" si="36"/>
        <v/>
      </c>
      <c r="P188" s="28" t="str">
        <f t="shared" si="37"/>
        <v/>
      </c>
      <c r="Q188" s="28" t="str">
        <f t="shared" si="38"/>
        <v/>
      </c>
      <c r="R188" s="28" t="str">
        <f t="shared" si="39"/>
        <v/>
      </c>
      <c r="S188" s="28" t="str">
        <f t="shared" si="40"/>
        <v/>
      </c>
      <c r="T188" s="28" t="str">
        <f t="shared" si="41"/>
        <v/>
      </c>
      <c r="U188" s="29" t="str">
        <f>IF(COUNT(A188:F188)&gt;='Données brutes'!$I$2,MIN(O188:T188),"")</f>
        <v/>
      </c>
      <c r="V188" s="30" t="str">
        <f t="shared" si="42"/>
        <v/>
      </c>
    </row>
    <row r="189" spans="1:22" hidden="1" x14ac:dyDescent="0.2">
      <c r="A189" s="25" t="str">
        <f>IF('Données brutes'!B189&lt;&gt;"",IF('Données brutes'!B189+0&lt;=1,1,IF('Données brutes'!B189+0&gt;=6000,6000,'Données brutes'!B189+0)),"")</f>
        <v/>
      </c>
      <c r="B189" s="27" t="str">
        <f>IF('Données brutes'!C189&lt;&gt;"",IF('Données brutes'!C189+0&gt;=20,20,'Données brutes'!C189+0),"")</f>
        <v/>
      </c>
      <c r="C189" s="27" t="str">
        <f>IF('Données brutes'!D189&lt;&gt;"",IF('Données brutes'!D189+0&gt;=20,20,'Données brutes'!D189+0),"")</f>
        <v/>
      </c>
      <c r="D189" s="27" t="str">
        <f>IF('Données brutes'!E189&lt;&gt;"",IF('Données brutes'!E189+0&gt;=10,10,'Données brutes'!E189+0),"")</f>
        <v/>
      </c>
      <c r="E189" s="31" t="str">
        <f>IF('Données brutes'!F189&lt;&gt;"",IF('Données brutes'!F189+0&lt;=0.015,0.015,IF('Données brutes'!F189+0&gt;=0.5,0.5,'Données brutes'!F189+0)),"")</f>
        <v/>
      </c>
      <c r="F189" s="26" t="str">
        <f>IF('Données brutes'!G189&lt;&gt;"",IF('Données brutes'!G189+0&lt;=1,1,IF('Données brutes'!G189+0&gt;=80,80,'Données brutes'!G189+0)),"")</f>
        <v/>
      </c>
      <c r="H189" s="28" t="str">
        <f t="shared" si="30"/>
        <v/>
      </c>
      <c r="I189" s="28" t="str">
        <f t="shared" si="31"/>
        <v/>
      </c>
      <c r="J189" s="28" t="str">
        <f t="shared" si="32"/>
        <v/>
      </c>
      <c r="K189" s="28" t="str">
        <f t="shared" si="33"/>
        <v/>
      </c>
      <c r="L189" s="28" t="str">
        <f t="shared" si="34"/>
        <v/>
      </c>
      <c r="M189" s="28" t="str">
        <f t="shared" si="35"/>
        <v/>
      </c>
      <c r="O189" s="28" t="str">
        <f t="shared" si="36"/>
        <v/>
      </c>
      <c r="P189" s="28" t="str">
        <f t="shared" si="37"/>
        <v/>
      </c>
      <c r="Q189" s="28" t="str">
        <f t="shared" si="38"/>
        <v/>
      </c>
      <c r="R189" s="28" t="str">
        <f t="shared" si="39"/>
        <v/>
      </c>
      <c r="S189" s="28" t="str">
        <f t="shared" si="40"/>
        <v/>
      </c>
      <c r="T189" s="28" t="str">
        <f t="shared" si="41"/>
        <v/>
      </c>
      <c r="U189" s="29" t="str">
        <f>IF(COUNT(A189:F189)&gt;='Données brutes'!$I$2,MIN(O189:T189),"")</f>
        <v/>
      </c>
      <c r="V189" s="30" t="str">
        <f t="shared" si="42"/>
        <v/>
      </c>
    </row>
    <row r="190" spans="1:22" hidden="1" x14ac:dyDescent="0.2">
      <c r="A190" s="25" t="str">
        <f>IF('Données brutes'!B190&lt;&gt;"",IF('Données brutes'!B190+0&lt;=1,1,IF('Données brutes'!B190+0&gt;=6000,6000,'Données brutes'!B190+0)),"")</f>
        <v/>
      </c>
      <c r="B190" s="27" t="str">
        <f>IF('Données brutes'!C190&lt;&gt;"",IF('Données brutes'!C190+0&gt;=20,20,'Données brutes'!C190+0),"")</f>
        <v/>
      </c>
      <c r="C190" s="27" t="str">
        <f>IF('Données brutes'!D190&lt;&gt;"",IF('Données brutes'!D190+0&gt;=20,20,'Données brutes'!D190+0),"")</f>
        <v/>
      </c>
      <c r="D190" s="27" t="str">
        <f>IF('Données brutes'!E190&lt;&gt;"",IF('Données brutes'!E190+0&gt;=10,10,'Données brutes'!E190+0),"")</f>
        <v/>
      </c>
      <c r="E190" s="31" t="str">
        <f>IF('Données brutes'!F190&lt;&gt;"",IF('Données brutes'!F190+0&lt;=0.015,0.015,IF('Données brutes'!F190+0&gt;=0.5,0.5,'Données brutes'!F190+0)),"")</f>
        <v/>
      </c>
      <c r="F190" s="26" t="str">
        <f>IF('Données brutes'!G190&lt;&gt;"",IF('Données brutes'!G190+0&lt;=1,1,IF('Données brutes'!G190+0&gt;=80,80,'Données brutes'!G190+0)),"")</f>
        <v/>
      </c>
      <c r="H190" s="28" t="str">
        <f t="shared" si="30"/>
        <v/>
      </c>
      <c r="I190" s="28" t="str">
        <f t="shared" si="31"/>
        <v/>
      </c>
      <c r="J190" s="28" t="str">
        <f t="shared" si="32"/>
        <v/>
      </c>
      <c r="K190" s="28" t="str">
        <f t="shared" si="33"/>
        <v/>
      </c>
      <c r="L190" s="28" t="str">
        <f t="shared" si="34"/>
        <v/>
      </c>
      <c r="M190" s="28" t="str">
        <f t="shared" si="35"/>
        <v/>
      </c>
      <c r="O190" s="28" t="str">
        <f t="shared" si="36"/>
        <v/>
      </c>
      <c r="P190" s="28" t="str">
        <f t="shared" si="37"/>
        <v/>
      </c>
      <c r="Q190" s="28" t="str">
        <f t="shared" si="38"/>
        <v/>
      </c>
      <c r="R190" s="28" t="str">
        <f t="shared" si="39"/>
        <v/>
      </c>
      <c r="S190" s="28" t="str">
        <f t="shared" si="40"/>
        <v/>
      </c>
      <c r="T190" s="28" t="str">
        <f t="shared" si="41"/>
        <v/>
      </c>
      <c r="U190" s="29" t="str">
        <f>IF(COUNT(A190:F190)&gt;='Données brutes'!$I$2,MIN(O190:T190),"")</f>
        <v/>
      </c>
      <c r="V190" s="30" t="str">
        <f t="shared" si="42"/>
        <v/>
      </c>
    </row>
    <row r="191" spans="1:22" hidden="1" x14ac:dyDescent="0.2">
      <c r="A191" s="25" t="str">
        <f>IF('Données brutes'!B191&lt;&gt;"",IF('Données brutes'!B191+0&lt;=1,1,IF('Données brutes'!B191+0&gt;=6000,6000,'Données brutes'!B191+0)),"")</f>
        <v/>
      </c>
      <c r="B191" s="27" t="str">
        <f>IF('Données brutes'!C191&lt;&gt;"",IF('Données brutes'!C191+0&gt;=20,20,'Données brutes'!C191+0),"")</f>
        <v/>
      </c>
      <c r="C191" s="27" t="str">
        <f>IF('Données brutes'!D191&lt;&gt;"",IF('Données brutes'!D191+0&gt;=20,20,'Données brutes'!D191+0),"")</f>
        <v/>
      </c>
      <c r="D191" s="27" t="str">
        <f>IF('Données brutes'!E191&lt;&gt;"",IF('Données brutes'!E191+0&gt;=10,10,'Données brutes'!E191+0),"")</f>
        <v/>
      </c>
      <c r="E191" s="31" t="str">
        <f>IF('Données brutes'!F191&lt;&gt;"",IF('Données brutes'!F191+0&lt;=0.015,0.015,IF('Données brutes'!F191+0&gt;=0.5,0.5,'Données brutes'!F191+0)),"")</f>
        <v/>
      </c>
      <c r="F191" s="26" t="str">
        <f>IF('Données brutes'!G191&lt;&gt;"",IF('Données brutes'!G191+0&lt;=1,1,IF('Données brutes'!G191+0&gt;=80,80,'Données brutes'!G191+0)),"")</f>
        <v/>
      </c>
      <c r="H191" s="28" t="str">
        <f t="shared" si="30"/>
        <v/>
      </c>
      <c r="I191" s="28" t="str">
        <f t="shared" si="31"/>
        <v/>
      </c>
      <c r="J191" s="28" t="str">
        <f t="shared" si="32"/>
        <v/>
      </c>
      <c r="K191" s="28" t="str">
        <f t="shared" si="33"/>
        <v/>
      </c>
      <c r="L191" s="28" t="str">
        <f t="shared" si="34"/>
        <v/>
      </c>
      <c r="M191" s="28" t="str">
        <f t="shared" si="35"/>
        <v/>
      </c>
      <c r="O191" s="28" t="str">
        <f t="shared" si="36"/>
        <v/>
      </c>
      <c r="P191" s="28" t="str">
        <f t="shared" si="37"/>
        <v/>
      </c>
      <c r="Q191" s="28" t="str">
        <f t="shared" si="38"/>
        <v/>
      </c>
      <c r="R191" s="28" t="str">
        <f t="shared" si="39"/>
        <v/>
      </c>
      <c r="S191" s="28" t="str">
        <f t="shared" si="40"/>
        <v/>
      </c>
      <c r="T191" s="28" t="str">
        <f t="shared" si="41"/>
        <v/>
      </c>
      <c r="U191" s="29" t="str">
        <f>IF(COUNT(A191:F191)&gt;='Données brutes'!$I$2,MIN(O191:T191),"")</f>
        <v/>
      </c>
      <c r="V191" s="30" t="str">
        <f t="shared" si="42"/>
        <v/>
      </c>
    </row>
    <row r="192" spans="1:22" hidden="1" x14ac:dyDescent="0.2">
      <c r="A192" s="25" t="str">
        <f>IF('Données brutes'!B192&lt;&gt;"",IF('Données brutes'!B192+0&lt;=1,1,IF('Données brutes'!B192+0&gt;=6000,6000,'Données brutes'!B192+0)),"")</f>
        <v/>
      </c>
      <c r="B192" s="27" t="str">
        <f>IF('Données brutes'!C192&lt;&gt;"",IF('Données brutes'!C192+0&gt;=20,20,'Données brutes'!C192+0),"")</f>
        <v/>
      </c>
      <c r="C192" s="27" t="str">
        <f>IF('Données brutes'!D192&lt;&gt;"",IF('Données brutes'!D192+0&gt;=20,20,'Données brutes'!D192+0),"")</f>
        <v/>
      </c>
      <c r="D192" s="27" t="str">
        <f>IF('Données brutes'!E192&lt;&gt;"",IF('Données brutes'!E192+0&gt;=10,10,'Données brutes'!E192+0),"")</f>
        <v/>
      </c>
      <c r="E192" s="31" t="str">
        <f>IF('Données brutes'!F192&lt;&gt;"",IF('Données brutes'!F192+0&lt;=0.015,0.015,IF('Données brutes'!F192+0&gt;=0.5,0.5,'Données brutes'!F192+0)),"")</f>
        <v/>
      </c>
      <c r="F192" s="26" t="str">
        <f>IF('Données brutes'!G192&lt;&gt;"",IF('Données brutes'!G192+0&lt;=1,1,IF('Données brutes'!G192+0&gt;=80,80,'Données brutes'!G192+0)),"")</f>
        <v/>
      </c>
      <c r="H192" s="28" t="str">
        <f t="shared" si="30"/>
        <v/>
      </c>
      <c r="I192" s="28" t="str">
        <f t="shared" si="31"/>
        <v/>
      </c>
      <c r="J192" s="28" t="str">
        <f t="shared" si="32"/>
        <v/>
      </c>
      <c r="K192" s="28" t="str">
        <f t="shared" si="33"/>
        <v/>
      </c>
      <c r="L192" s="28" t="str">
        <f t="shared" si="34"/>
        <v/>
      </c>
      <c r="M192" s="28" t="str">
        <f t="shared" si="35"/>
        <v/>
      </c>
      <c r="O192" s="28" t="str">
        <f t="shared" si="36"/>
        <v/>
      </c>
      <c r="P192" s="28" t="str">
        <f t="shared" si="37"/>
        <v/>
      </c>
      <c r="Q192" s="28" t="str">
        <f t="shared" si="38"/>
        <v/>
      </c>
      <c r="R192" s="28" t="str">
        <f t="shared" si="39"/>
        <v/>
      </c>
      <c r="S192" s="28" t="str">
        <f t="shared" si="40"/>
        <v/>
      </c>
      <c r="T192" s="28" t="str">
        <f t="shared" si="41"/>
        <v/>
      </c>
      <c r="U192" s="29" t="str">
        <f>IF(COUNT(A192:F192)&gt;='Données brutes'!$I$2,MIN(O192:T192),"")</f>
        <v/>
      </c>
      <c r="V192" s="30" t="str">
        <f t="shared" si="42"/>
        <v/>
      </c>
    </row>
    <row r="193" spans="1:22" hidden="1" x14ac:dyDescent="0.2">
      <c r="A193" s="25" t="str">
        <f>IF('Données brutes'!B193&lt;&gt;"",IF('Données brutes'!B193+0&lt;=1,1,IF('Données brutes'!B193+0&gt;=6000,6000,'Données brutes'!B193+0)),"")</f>
        <v/>
      </c>
      <c r="B193" s="27" t="str">
        <f>IF('Données brutes'!C193&lt;&gt;"",IF('Données brutes'!C193+0&gt;=20,20,'Données brutes'!C193+0),"")</f>
        <v/>
      </c>
      <c r="C193" s="27" t="str">
        <f>IF('Données brutes'!D193&lt;&gt;"",IF('Données brutes'!D193+0&gt;=20,20,'Données brutes'!D193+0),"")</f>
        <v/>
      </c>
      <c r="D193" s="27" t="str">
        <f>IF('Données brutes'!E193&lt;&gt;"",IF('Données brutes'!E193+0&gt;=10,10,'Données brutes'!E193+0),"")</f>
        <v/>
      </c>
      <c r="E193" s="31" t="str">
        <f>IF('Données brutes'!F193&lt;&gt;"",IF('Données brutes'!F193+0&lt;=0.015,0.015,IF('Données brutes'!F193+0&gt;=0.5,0.5,'Données brutes'!F193+0)),"")</f>
        <v/>
      </c>
      <c r="F193" s="26" t="str">
        <f>IF('Données brutes'!G193&lt;&gt;"",IF('Données brutes'!G193+0&lt;=1,1,IF('Données brutes'!G193+0&gt;=80,80,'Données brutes'!G193+0)),"")</f>
        <v/>
      </c>
      <c r="H193" s="28" t="str">
        <f t="shared" si="30"/>
        <v/>
      </c>
      <c r="I193" s="28" t="str">
        <f t="shared" si="31"/>
        <v/>
      </c>
      <c r="J193" s="28" t="str">
        <f t="shared" si="32"/>
        <v/>
      </c>
      <c r="K193" s="28" t="str">
        <f t="shared" si="33"/>
        <v/>
      </c>
      <c r="L193" s="28" t="str">
        <f t="shared" si="34"/>
        <v/>
      </c>
      <c r="M193" s="28" t="str">
        <f t="shared" si="35"/>
        <v/>
      </c>
      <c r="O193" s="28" t="str">
        <f t="shared" si="36"/>
        <v/>
      </c>
      <c r="P193" s="28" t="str">
        <f t="shared" si="37"/>
        <v/>
      </c>
      <c r="Q193" s="28" t="str">
        <f t="shared" si="38"/>
        <v/>
      </c>
      <c r="R193" s="28" t="str">
        <f t="shared" si="39"/>
        <v/>
      </c>
      <c r="S193" s="28" t="str">
        <f t="shared" si="40"/>
        <v/>
      </c>
      <c r="T193" s="28" t="str">
        <f t="shared" si="41"/>
        <v/>
      </c>
      <c r="U193" s="29" t="str">
        <f>IF(COUNT(A193:F193)&gt;='Données brutes'!$I$2,MIN(O193:T193),"")</f>
        <v/>
      </c>
      <c r="V193" s="30" t="str">
        <f t="shared" si="42"/>
        <v/>
      </c>
    </row>
    <row r="194" spans="1:22" hidden="1" x14ac:dyDescent="0.2">
      <c r="A194" s="25" t="str">
        <f>IF('Données brutes'!B194&lt;&gt;"",IF('Données brutes'!B194+0&lt;=1,1,IF('Données brutes'!B194+0&gt;=6000,6000,'Données brutes'!B194+0)),"")</f>
        <v/>
      </c>
      <c r="B194" s="27" t="str">
        <f>IF('Données brutes'!C194&lt;&gt;"",IF('Données brutes'!C194+0&gt;=20,20,'Données brutes'!C194+0),"")</f>
        <v/>
      </c>
      <c r="C194" s="27" t="str">
        <f>IF('Données brutes'!D194&lt;&gt;"",IF('Données brutes'!D194+0&gt;=20,20,'Données brutes'!D194+0),"")</f>
        <v/>
      </c>
      <c r="D194" s="27" t="str">
        <f>IF('Données brutes'!E194&lt;&gt;"",IF('Données brutes'!E194+0&gt;=10,10,'Données brutes'!E194+0),"")</f>
        <v/>
      </c>
      <c r="E194" s="31" t="str">
        <f>IF('Données brutes'!F194&lt;&gt;"",IF('Données brutes'!F194+0&lt;=0.015,0.015,IF('Données brutes'!F194+0&gt;=0.5,0.5,'Données brutes'!F194+0)),"")</f>
        <v/>
      </c>
      <c r="F194" s="26" t="str">
        <f>IF('Données brutes'!G194&lt;&gt;"",IF('Données brutes'!G194+0&lt;=1,1,IF('Données brutes'!G194+0&gt;=80,80,'Données brutes'!G194+0)),"")</f>
        <v/>
      </c>
      <c r="H194" s="28" t="str">
        <f t="shared" si="30"/>
        <v/>
      </c>
      <c r="I194" s="28" t="str">
        <f t="shared" si="31"/>
        <v/>
      </c>
      <c r="J194" s="28" t="str">
        <f t="shared" si="32"/>
        <v/>
      </c>
      <c r="K194" s="28" t="str">
        <f t="shared" si="33"/>
        <v/>
      </c>
      <c r="L194" s="28" t="str">
        <f t="shared" si="34"/>
        <v/>
      </c>
      <c r="M194" s="28" t="str">
        <f t="shared" si="35"/>
        <v/>
      </c>
      <c r="O194" s="28" t="str">
        <f t="shared" si="36"/>
        <v/>
      </c>
      <c r="P194" s="28" t="str">
        <f t="shared" si="37"/>
        <v/>
      </c>
      <c r="Q194" s="28" t="str">
        <f t="shared" si="38"/>
        <v/>
      </c>
      <c r="R194" s="28" t="str">
        <f t="shared" si="39"/>
        <v/>
      </c>
      <c r="S194" s="28" t="str">
        <f t="shared" si="40"/>
        <v/>
      </c>
      <c r="T194" s="28" t="str">
        <f t="shared" si="41"/>
        <v/>
      </c>
      <c r="U194" s="29" t="str">
        <f>IF(COUNT(A194:F194)&gt;='Données brutes'!$I$2,MIN(O194:T194),"")</f>
        <v/>
      </c>
      <c r="V194" s="30" t="str">
        <f t="shared" si="42"/>
        <v/>
      </c>
    </row>
    <row r="195" spans="1:22" hidden="1" x14ac:dyDescent="0.2">
      <c r="A195" s="25" t="str">
        <f>IF('Données brutes'!B195&lt;&gt;"",IF('Données brutes'!B195+0&lt;=1,1,IF('Données brutes'!B195+0&gt;=6000,6000,'Données brutes'!B195+0)),"")</f>
        <v/>
      </c>
      <c r="B195" s="27" t="str">
        <f>IF('Données brutes'!C195&lt;&gt;"",IF('Données brutes'!C195+0&gt;=20,20,'Données brutes'!C195+0),"")</f>
        <v/>
      </c>
      <c r="C195" s="27" t="str">
        <f>IF('Données brutes'!D195&lt;&gt;"",IF('Données brutes'!D195+0&gt;=20,20,'Données brutes'!D195+0),"")</f>
        <v/>
      </c>
      <c r="D195" s="27" t="str">
        <f>IF('Données brutes'!E195&lt;&gt;"",IF('Données brutes'!E195+0&gt;=10,10,'Données brutes'!E195+0),"")</f>
        <v/>
      </c>
      <c r="E195" s="31" t="str">
        <f>IF('Données brutes'!F195&lt;&gt;"",IF('Données brutes'!F195+0&lt;=0.015,0.015,IF('Données brutes'!F195+0&gt;=0.5,0.5,'Données brutes'!F195+0)),"")</f>
        <v/>
      </c>
      <c r="F195" s="26" t="str">
        <f>IF('Données brutes'!G195&lt;&gt;"",IF('Données brutes'!G195+0&lt;=1,1,IF('Données brutes'!G195+0&gt;=80,80,'Données brutes'!G195+0)),"")</f>
        <v/>
      </c>
      <c r="H195" s="28" t="str">
        <f t="shared" si="30"/>
        <v/>
      </c>
      <c r="I195" s="28" t="str">
        <f t="shared" si="31"/>
        <v/>
      </c>
      <c r="J195" s="28" t="str">
        <f t="shared" si="32"/>
        <v/>
      </c>
      <c r="K195" s="28" t="str">
        <f t="shared" si="33"/>
        <v/>
      </c>
      <c r="L195" s="28" t="str">
        <f t="shared" si="34"/>
        <v/>
      </c>
      <c r="M195" s="28" t="str">
        <f t="shared" si="35"/>
        <v/>
      </c>
      <c r="O195" s="28" t="str">
        <f t="shared" si="36"/>
        <v/>
      </c>
      <c r="P195" s="28" t="str">
        <f t="shared" si="37"/>
        <v/>
      </c>
      <c r="Q195" s="28" t="str">
        <f t="shared" si="38"/>
        <v/>
      </c>
      <c r="R195" s="28" t="str">
        <f t="shared" si="39"/>
        <v/>
      </c>
      <c r="S195" s="28" t="str">
        <f t="shared" si="40"/>
        <v/>
      </c>
      <c r="T195" s="28" t="str">
        <f t="shared" si="41"/>
        <v/>
      </c>
      <c r="U195" s="29" t="str">
        <f>IF(COUNT(A195:F195)&gt;='Données brutes'!$I$2,MIN(O195:T195),"")</f>
        <v/>
      </c>
      <c r="V195" s="30" t="str">
        <f t="shared" si="42"/>
        <v/>
      </c>
    </row>
    <row r="196" spans="1:22" hidden="1" x14ac:dyDescent="0.2">
      <c r="A196" s="25" t="str">
        <f>IF('Données brutes'!B196&lt;&gt;"",IF('Données brutes'!B196+0&lt;=1,1,IF('Données brutes'!B196+0&gt;=6000,6000,'Données brutes'!B196+0)),"")</f>
        <v/>
      </c>
      <c r="B196" s="27" t="str">
        <f>IF('Données brutes'!C196&lt;&gt;"",IF('Données brutes'!C196+0&gt;=20,20,'Données brutes'!C196+0),"")</f>
        <v/>
      </c>
      <c r="C196" s="27" t="str">
        <f>IF('Données brutes'!D196&lt;&gt;"",IF('Données brutes'!D196+0&gt;=20,20,'Données brutes'!D196+0),"")</f>
        <v/>
      </c>
      <c r="D196" s="27" t="str">
        <f>IF('Données brutes'!E196&lt;&gt;"",IF('Données brutes'!E196+0&gt;=10,10,'Données brutes'!E196+0),"")</f>
        <v/>
      </c>
      <c r="E196" s="31" t="str">
        <f>IF('Données brutes'!F196&lt;&gt;"",IF('Données brutes'!F196+0&lt;=0.015,0.015,IF('Données brutes'!F196+0&gt;=0.5,0.5,'Données brutes'!F196+0)),"")</f>
        <v/>
      </c>
      <c r="F196" s="26" t="str">
        <f>IF('Données brutes'!G196&lt;&gt;"",IF('Données brutes'!G196+0&lt;=1,1,IF('Données brutes'!G196+0&gt;=80,80,'Données brutes'!G196+0)),"")</f>
        <v/>
      </c>
      <c r="H196" s="28" t="str">
        <f t="shared" ref="H196:H259" si="43">IF(A196&lt;&gt;"",100.000707+199.4112625*LOG(A196)-633.2498635*LOG(A196)^2+794.5776709*LOG(A196)^3-509.8647342*LOG(A196)^4+176.015402*LOG(A196)^5-31.1373636*LOG(A196)^6+2.2100002*LOG(A196)^7,"")</f>
        <v/>
      </c>
      <c r="I196" s="28" t="str">
        <f t="shared" ref="I196:I259" si="44">IF(B196&lt;&gt;"",-0.002196*B196^5+0.06806*B196^4-0.5825*B196^3+0.6908*B196^2-4.7533*B196+100.1516,"")</f>
        <v/>
      </c>
      <c r="J196" s="28" t="str">
        <f t="shared" ref="J196:J259" si="45">IF(C196&lt;&gt;"",100.9766652-100.1069915*C196+43.0165198*C196^2-9.2398993*C196^3+0.7928877*C196^4,"")</f>
        <v/>
      </c>
      <c r="K196" s="28" t="str">
        <f t="shared" ref="K196:K259" si="46">IF(D196&lt;&gt;"",100.211834-40.1159071*D196-11.1812228*D196^2+17.8562719*D196^3-7.2985492*D196^4+1.4940264*D196^5-0.1670551*D196^6+0.0097349*D196^7-0.0002315*D196^8,"")</f>
        <v/>
      </c>
      <c r="L196" s="28" t="str">
        <f t="shared" ref="L196:L259" si="47">IF(E196&lt;&gt;"",131.811-2470.73*E196+29919.88*E196^2-215866.395*E196^3+907127.101*E196^4-2179260.623*E196^5+2767313.71*E196^6-1436922.807*E196^7,"")</f>
        <v/>
      </c>
      <c r="M196" s="28" t="str">
        <f t="shared" ref="M196:M259" si="48">IF(F196&lt;&gt;"",IF(F196&gt;=0,100.0091735-8.2787124*LOG(F196)-7.4497699*LOG(F196)^2-18.0716277*LOG(F196)^3-0.7974349*LOG(F196)^4+3.1353762*LOG(F196)^5,""),"")</f>
        <v/>
      </c>
      <c r="O196" s="28" t="str">
        <f t="shared" ref="O196:O259" si="49">IF(H196&lt;&gt;"",IF(H196&gt;100,100,IF(H196&lt;0,0,H196)),"")</f>
        <v/>
      </c>
      <c r="P196" s="28" t="str">
        <f t="shared" ref="P196:P259" si="50">IF(I196&lt;&gt;"",IF(I196&gt;100,100,IF(I196&lt;0,0,I196)),"")</f>
        <v/>
      </c>
      <c r="Q196" s="28" t="str">
        <f t="shared" ref="Q196:Q259" si="51">IF(J196&lt;&gt;"",IF(J196&gt;100,100,IF(J196&lt;0,0,J196)),"")</f>
        <v/>
      </c>
      <c r="R196" s="28" t="str">
        <f t="shared" ref="R196:R259" si="52">IF(K196&lt;&gt;"",IF(K196&gt;100,100,IF(K196&lt;0,0,K196)),"")</f>
        <v/>
      </c>
      <c r="S196" s="28" t="str">
        <f t="shared" ref="S196:S259" si="53">IF(L196&lt;&gt;"",IF(L196&gt;100,100,IF(L196&lt;0,0,L196)),"")</f>
        <v/>
      </c>
      <c r="T196" s="28" t="str">
        <f t="shared" ref="T196:T259" si="54">IF(M196&lt;&gt;"",IF(M196&gt;100,100,IF(M196&lt;0,0,M196)),"")</f>
        <v/>
      </c>
      <c r="U196" s="29" t="str">
        <f>IF(COUNT(A196:F196)&gt;='Données brutes'!$I$2,MIN(O196:T196),"")</f>
        <v/>
      </c>
      <c r="V196" s="30" t="str">
        <f t="shared" ref="V196:V259" si="55">IF(U196&lt;&gt;"",CHOOSE(MATCH(MIN(O196:T196),O196:T196,0),"CF","CHLA-A","NH3","NOX","PTOT","MES"),"")</f>
        <v/>
      </c>
    </row>
    <row r="197" spans="1:22" hidden="1" x14ac:dyDescent="0.2">
      <c r="A197" s="25" t="str">
        <f>IF('Données brutes'!B197&lt;&gt;"",IF('Données brutes'!B197+0&lt;=1,1,IF('Données brutes'!B197+0&gt;=6000,6000,'Données brutes'!B197+0)),"")</f>
        <v/>
      </c>
      <c r="B197" s="27" t="str">
        <f>IF('Données brutes'!C197&lt;&gt;"",IF('Données brutes'!C197+0&gt;=20,20,'Données brutes'!C197+0),"")</f>
        <v/>
      </c>
      <c r="C197" s="27" t="str">
        <f>IF('Données brutes'!D197&lt;&gt;"",IF('Données brutes'!D197+0&gt;=20,20,'Données brutes'!D197+0),"")</f>
        <v/>
      </c>
      <c r="D197" s="27" t="str">
        <f>IF('Données brutes'!E197&lt;&gt;"",IF('Données brutes'!E197+0&gt;=10,10,'Données brutes'!E197+0),"")</f>
        <v/>
      </c>
      <c r="E197" s="31" t="str">
        <f>IF('Données brutes'!F197&lt;&gt;"",IF('Données brutes'!F197+0&lt;=0.015,0.015,IF('Données brutes'!F197+0&gt;=0.5,0.5,'Données brutes'!F197+0)),"")</f>
        <v/>
      </c>
      <c r="F197" s="26" t="str">
        <f>IF('Données brutes'!G197&lt;&gt;"",IF('Données brutes'!G197+0&lt;=1,1,IF('Données brutes'!G197+0&gt;=80,80,'Données brutes'!G197+0)),"")</f>
        <v/>
      </c>
      <c r="H197" s="28" t="str">
        <f t="shared" si="43"/>
        <v/>
      </c>
      <c r="I197" s="28" t="str">
        <f t="shared" si="44"/>
        <v/>
      </c>
      <c r="J197" s="28" t="str">
        <f t="shared" si="45"/>
        <v/>
      </c>
      <c r="K197" s="28" t="str">
        <f t="shared" si="46"/>
        <v/>
      </c>
      <c r="L197" s="28" t="str">
        <f t="shared" si="47"/>
        <v/>
      </c>
      <c r="M197" s="28" t="str">
        <f t="shared" si="48"/>
        <v/>
      </c>
      <c r="O197" s="28" t="str">
        <f t="shared" si="49"/>
        <v/>
      </c>
      <c r="P197" s="28" t="str">
        <f t="shared" si="50"/>
        <v/>
      </c>
      <c r="Q197" s="28" t="str">
        <f t="shared" si="51"/>
        <v/>
      </c>
      <c r="R197" s="28" t="str">
        <f t="shared" si="52"/>
        <v/>
      </c>
      <c r="S197" s="28" t="str">
        <f t="shared" si="53"/>
        <v/>
      </c>
      <c r="T197" s="28" t="str">
        <f t="shared" si="54"/>
        <v/>
      </c>
      <c r="U197" s="29" t="str">
        <f>IF(COUNT(A197:F197)&gt;='Données brutes'!$I$2,MIN(O197:T197),"")</f>
        <v/>
      </c>
      <c r="V197" s="30" t="str">
        <f t="shared" si="55"/>
        <v/>
      </c>
    </row>
    <row r="198" spans="1:22" hidden="1" x14ac:dyDescent="0.2">
      <c r="A198" s="25" t="str">
        <f>IF('Données brutes'!B198&lt;&gt;"",IF('Données brutes'!B198+0&lt;=1,1,IF('Données brutes'!B198+0&gt;=6000,6000,'Données brutes'!B198+0)),"")</f>
        <v/>
      </c>
      <c r="B198" s="27" t="str">
        <f>IF('Données brutes'!C198&lt;&gt;"",IF('Données brutes'!C198+0&gt;=20,20,'Données brutes'!C198+0),"")</f>
        <v/>
      </c>
      <c r="C198" s="27" t="str">
        <f>IF('Données brutes'!D198&lt;&gt;"",IF('Données brutes'!D198+0&gt;=20,20,'Données brutes'!D198+0),"")</f>
        <v/>
      </c>
      <c r="D198" s="27" t="str">
        <f>IF('Données brutes'!E198&lt;&gt;"",IF('Données brutes'!E198+0&gt;=10,10,'Données brutes'!E198+0),"")</f>
        <v/>
      </c>
      <c r="E198" s="31" t="str">
        <f>IF('Données brutes'!F198&lt;&gt;"",IF('Données brutes'!F198+0&lt;=0.015,0.015,IF('Données brutes'!F198+0&gt;=0.5,0.5,'Données brutes'!F198+0)),"")</f>
        <v/>
      </c>
      <c r="F198" s="26" t="str">
        <f>IF('Données brutes'!G198&lt;&gt;"",IF('Données brutes'!G198+0&lt;=1,1,IF('Données brutes'!G198+0&gt;=80,80,'Données brutes'!G198+0)),"")</f>
        <v/>
      </c>
      <c r="H198" s="28" t="str">
        <f t="shared" si="43"/>
        <v/>
      </c>
      <c r="I198" s="28" t="str">
        <f t="shared" si="44"/>
        <v/>
      </c>
      <c r="J198" s="28" t="str">
        <f t="shared" si="45"/>
        <v/>
      </c>
      <c r="K198" s="28" t="str">
        <f t="shared" si="46"/>
        <v/>
      </c>
      <c r="L198" s="28" t="str">
        <f t="shared" si="47"/>
        <v/>
      </c>
      <c r="M198" s="28" t="str">
        <f t="shared" si="48"/>
        <v/>
      </c>
      <c r="O198" s="28" t="str">
        <f t="shared" si="49"/>
        <v/>
      </c>
      <c r="P198" s="28" t="str">
        <f t="shared" si="50"/>
        <v/>
      </c>
      <c r="Q198" s="28" t="str">
        <f t="shared" si="51"/>
        <v/>
      </c>
      <c r="R198" s="28" t="str">
        <f t="shared" si="52"/>
        <v/>
      </c>
      <c r="S198" s="28" t="str">
        <f t="shared" si="53"/>
        <v/>
      </c>
      <c r="T198" s="28" t="str">
        <f t="shared" si="54"/>
        <v/>
      </c>
      <c r="U198" s="29" t="str">
        <f>IF(COUNT(A198:F198)&gt;='Données brutes'!$I$2,MIN(O198:T198),"")</f>
        <v/>
      </c>
      <c r="V198" s="30" t="str">
        <f t="shared" si="55"/>
        <v/>
      </c>
    </row>
    <row r="199" spans="1:22" hidden="1" x14ac:dyDescent="0.2">
      <c r="A199" s="25" t="str">
        <f>IF('Données brutes'!B199&lt;&gt;"",IF('Données brutes'!B199+0&lt;=1,1,IF('Données brutes'!B199+0&gt;=6000,6000,'Données brutes'!B199+0)),"")</f>
        <v/>
      </c>
      <c r="B199" s="27" t="str">
        <f>IF('Données brutes'!C199&lt;&gt;"",IF('Données brutes'!C199+0&gt;=20,20,'Données brutes'!C199+0),"")</f>
        <v/>
      </c>
      <c r="C199" s="27" t="str">
        <f>IF('Données brutes'!D199&lt;&gt;"",IF('Données brutes'!D199+0&gt;=20,20,'Données brutes'!D199+0),"")</f>
        <v/>
      </c>
      <c r="D199" s="27" t="str">
        <f>IF('Données brutes'!E199&lt;&gt;"",IF('Données brutes'!E199+0&gt;=10,10,'Données brutes'!E199+0),"")</f>
        <v/>
      </c>
      <c r="E199" s="31" t="str">
        <f>IF('Données brutes'!F199&lt;&gt;"",IF('Données brutes'!F199+0&lt;=0.015,0.015,IF('Données brutes'!F199+0&gt;=0.5,0.5,'Données brutes'!F199+0)),"")</f>
        <v/>
      </c>
      <c r="F199" s="26" t="str">
        <f>IF('Données brutes'!G199&lt;&gt;"",IF('Données brutes'!G199+0&lt;=1,1,IF('Données brutes'!G199+0&gt;=80,80,'Données brutes'!G199+0)),"")</f>
        <v/>
      </c>
      <c r="H199" s="28" t="str">
        <f t="shared" si="43"/>
        <v/>
      </c>
      <c r="I199" s="28" t="str">
        <f t="shared" si="44"/>
        <v/>
      </c>
      <c r="J199" s="28" t="str">
        <f t="shared" si="45"/>
        <v/>
      </c>
      <c r="K199" s="28" t="str">
        <f t="shared" si="46"/>
        <v/>
      </c>
      <c r="L199" s="28" t="str">
        <f t="shared" si="47"/>
        <v/>
      </c>
      <c r="M199" s="28" t="str">
        <f t="shared" si="48"/>
        <v/>
      </c>
      <c r="O199" s="28" t="str">
        <f t="shared" si="49"/>
        <v/>
      </c>
      <c r="P199" s="28" t="str">
        <f t="shared" si="50"/>
        <v/>
      </c>
      <c r="Q199" s="28" t="str">
        <f t="shared" si="51"/>
        <v/>
      </c>
      <c r="R199" s="28" t="str">
        <f t="shared" si="52"/>
        <v/>
      </c>
      <c r="S199" s="28" t="str">
        <f t="shared" si="53"/>
        <v/>
      </c>
      <c r="T199" s="28" t="str">
        <f t="shared" si="54"/>
        <v/>
      </c>
      <c r="U199" s="29" t="str">
        <f>IF(COUNT(A199:F199)&gt;='Données brutes'!$I$2,MIN(O199:T199),"")</f>
        <v/>
      </c>
      <c r="V199" s="30" t="str">
        <f t="shared" si="55"/>
        <v/>
      </c>
    </row>
    <row r="200" spans="1:22" hidden="1" x14ac:dyDescent="0.2">
      <c r="A200" s="25" t="str">
        <f>IF('Données brutes'!B200&lt;&gt;"",IF('Données brutes'!B200+0&lt;=1,1,IF('Données brutes'!B200+0&gt;=6000,6000,'Données brutes'!B200+0)),"")</f>
        <v/>
      </c>
      <c r="B200" s="27" t="str">
        <f>IF('Données brutes'!C200&lt;&gt;"",IF('Données brutes'!C200+0&gt;=20,20,'Données brutes'!C200+0),"")</f>
        <v/>
      </c>
      <c r="C200" s="27" t="str">
        <f>IF('Données brutes'!D200&lt;&gt;"",IF('Données brutes'!D200+0&gt;=20,20,'Données brutes'!D200+0),"")</f>
        <v/>
      </c>
      <c r="D200" s="27" t="str">
        <f>IF('Données brutes'!E200&lt;&gt;"",IF('Données brutes'!E200+0&gt;=10,10,'Données brutes'!E200+0),"")</f>
        <v/>
      </c>
      <c r="E200" s="31" t="str">
        <f>IF('Données brutes'!F200&lt;&gt;"",IF('Données brutes'!F200+0&lt;=0.015,0.015,IF('Données brutes'!F200+0&gt;=0.5,0.5,'Données brutes'!F200+0)),"")</f>
        <v/>
      </c>
      <c r="F200" s="26" t="str">
        <f>IF('Données brutes'!G200&lt;&gt;"",IF('Données brutes'!G200+0&lt;=1,1,IF('Données brutes'!G200+0&gt;=80,80,'Données brutes'!G200+0)),"")</f>
        <v/>
      </c>
      <c r="H200" s="28" t="str">
        <f t="shared" si="43"/>
        <v/>
      </c>
      <c r="I200" s="28" t="str">
        <f t="shared" si="44"/>
        <v/>
      </c>
      <c r="J200" s="28" t="str">
        <f t="shared" si="45"/>
        <v/>
      </c>
      <c r="K200" s="28" t="str">
        <f t="shared" si="46"/>
        <v/>
      </c>
      <c r="L200" s="28" t="str">
        <f t="shared" si="47"/>
        <v/>
      </c>
      <c r="M200" s="28" t="str">
        <f t="shared" si="48"/>
        <v/>
      </c>
      <c r="O200" s="28" t="str">
        <f t="shared" si="49"/>
        <v/>
      </c>
      <c r="P200" s="28" t="str">
        <f t="shared" si="50"/>
        <v/>
      </c>
      <c r="Q200" s="28" t="str">
        <f t="shared" si="51"/>
        <v/>
      </c>
      <c r="R200" s="28" t="str">
        <f t="shared" si="52"/>
        <v/>
      </c>
      <c r="S200" s="28" t="str">
        <f t="shared" si="53"/>
        <v/>
      </c>
      <c r="T200" s="28" t="str">
        <f t="shared" si="54"/>
        <v/>
      </c>
      <c r="U200" s="29" t="str">
        <f>IF(COUNT(A200:F200)&gt;='Données brutes'!$I$2,MIN(O200:T200),"")</f>
        <v/>
      </c>
      <c r="V200" s="30" t="str">
        <f t="shared" si="55"/>
        <v/>
      </c>
    </row>
    <row r="201" spans="1:22" hidden="1" x14ac:dyDescent="0.2">
      <c r="A201" s="25" t="str">
        <f>IF('Données brutes'!B201&lt;&gt;"",IF('Données brutes'!B201+0&lt;=1,1,IF('Données brutes'!B201+0&gt;=6000,6000,'Données brutes'!B201+0)),"")</f>
        <v/>
      </c>
      <c r="B201" s="27" t="str">
        <f>IF('Données brutes'!C201&lt;&gt;"",IF('Données brutes'!C201+0&gt;=20,20,'Données brutes'!C201+0),"")</f>
        <v/>
      </c>
      <c r="C201" s="27" t="str">
        <f>IF('Données brutes'!D201&lt;&gt;"",IF('Données brutes'!D201+0&gt;=20,20,'Données brutes'!D201+0),"")</f>
        <v/>
      </c>
      <c r="D201" s="27" t="str">
        <f>IF('Données brutes'!E201&lt;&gt;"",IF('Données brutes'!E201+0&gt;=10,10,'Données brutes'!E201+0),"")</f>
        <v/>
      </c>
      <c r="E201" s="31" t="str">
        <f>IF('Données brutes'!F201&lt;&gt;"",IF('Données brutes'!F201+0&lt;=0.015,0.015,IF('Données brutes'!F201+0&gt;=0.5,0.5,'Données brutes'!F201+0)),"")</f>
        <v/>
      </c>
      <c r="F201" s="26" t="str">
        <f>IF('Données brutes'!G201&lt;&gt;"",IF('Données brutes'!G201+0&lt;=1,1,IF('Données brutes'!G201+0&gt;=80,80,'Données brutes'!G201+0)),"")</f>
        <v/>
      </c>
      <c r="H201" s="28" t="str">
        <f t="shared" si="43"/>
        <v/>
      </c>
      <c r="I201" s="28" t="str">
        <f t="shared" si="44"/>
        <v/>
      </c>
      <c r="J201" s="28" t="str">
        <f t="shared" si="45"/>
        <v/>
      </c>
      <c r="K201" s="28" t="str">
        <f t="shared" si="46"/>
        <v/>
      </c>
      <c r="L201" s="28" t="str">
        <f t="shared" si="47"/>
        <v/>
      </c>
      <c r="M201" s="28" t="str">
        <f t="shared" si="48"/>
        <v/>
      </c>
      <c r="O201" s="28" t="str">
        <f t="shared" si="49"/>
        <v/>
      </c>
      <c r="P201" s="28" t="str">
        <f t="shared" si="50"/>
        <v/>
      </c>
      <c r="Q201" s="28" t="str">
        <f t="shared" si="51"/>
        <v/>
      </c>
      <c r="R201" s="28" t="str">
        <f t="shared" si="52"/>
        <v/>
      </c>
      <c r="S201" s="28" t="str">
        <f t="shared" si="53"/>
        <v/>
      </c>
      <c r="T201" s="28" t="str">
        <f t="shared" si="54"/>
        <v/>
      </c>
      <c r="U201" s="29" t="str">
        <f>IF(COUNT(A201:F201)&gt;='Données brutes'!$I$2,MIN(O201:T201),"")</f>
        <v/>
      </c>
      <c r="V201" s="30" t="str">
        <f t="shared" si="55"/>
        <v/>
      </c>
    </row>
    <row r="202" spans="1:22" hidden="1" x14ac:dyDescent="0.2">
      <c r="A202" s="25" t="str">
        <f>IF('Données brutes'!B202&lt;&gt;"",IF('Données brutes'!B202+0&lt;=1,1,IF('Données brutes'!B202+0&gt;=6000,6000,'Données brutes'!B202+0)),"")</f>
        <v/>
      </c>
      <c r="B202" s="27" t="str">
        <f>IF('Données brutes'!C202&lt;&gt;"",IF('Données brutes'!C202+0&gt;=20,20,'Données brutes'!C202+0),"")</f>
        <v/>
      </c>
      <c r="C202" s="27" t="str">
        <f>IF('Données brutes'!D202&lt;&gt;"",IF('Données brutes'!D202+0&gt;=20,20,'Données brutes'!D202+0),"")</f>
        <v/>
      </c>
      <c r="D202" s="27" t="str">
        <f>IF('Données brutes'!E202&lt;&gt;"",IF('Données brutes'!E202+0&gt;=10,10,'Données brutes'!E202+0),"")</f>
        <v/>
      </c>
      <c r="E202" s="31" t="str">
        <f>IF('Données brutes'!F202&lt;&gt;"",IF('Données brutes'!F202+0&lt;=0.015,0.015,IF('Données brutes'!F202+0&gt;=0.5,0.5,'Données brutes'!F202+0)),"")</f>
        <v/>
      </c>
      <c r="F202" s="26" t="str">
        <f>IF('Données brutes'!G202&lt;&gt;"",IF('Données brutes'!G202+0&lt;=1,1,IF('Données brutes'!G202+0&gt;=80,80,'Données brutes'!G202+0)),"")</f>
        <v/>
      </c>
      <c r="H202" s="28" t="str">
        <f t="shared" si="43"/>
        <v/>
      </c>
      <c r="I202" s="28" t="str">
        <f t="shared" si="44"/>
        <v/>
      </c>
      <c r="J202" s="28" t="str">
        <f t="shared" si="45"/>
        <v/>
      </c>
      <c r="K202" s="28" t="str">
        <f t="shared" si="46"/>
        <v/>
      </c>
      <c r="L202" s="28" t="str">
        <f t="shared" si="47"/>
        <v/>
      </c>
      <c r="M202" s="28" t="str">
        <f t="shared" si="48"/>
        <v/>
      </c>
      <c r="O202" s="28" t="str">
        <f t="shared" si="49"/>
        <v/>
      </c>
      <c r="P202" s="28" t="str">
        <f t="shared" si="50"/>
        <v/>
      </c>
      <c r="Q202" s="28" t="str">
        <f t="shared" si="51"/>
        <v/>
      </c>
      <c r="R202" s="28" t="str">
        <f t="shared" si="52"/>
        <v/>
      </c>
      <c r="S202" s="28" t="str">
        <f t="shared" si="53"/>
        <v/>
      </c>
      <c r="T202" s="28" t="str">
        <f t="shared" si="54"/>
        <v/>
      </c>
      <c r="U202" s="29" t="str">
        <f>IF(COUNT(A202:F202)&gt;='Données brutes'!$I$2,MIN(O202:T202),"")</f>
        <v/>
      </c>
      <c r="V202" s="30" t="str">
        <f t="shared" si="55"/>
        <v/>
      </c>
    </row>
    <row r="203" spans="1:22" hidden="1" x14ac:dyDescent="0.2">
      <c r="A203" s="25" t="str">
        <f>IF('Données brutes'!B203&lt;&gt;"",IF('Données brutes'!B203+0&lt;=1,1,IF('Données brutes'!B203+0&gt;=6000,6000,'Données brutes'!B203+0)),"")</f>
        <v/>
      </c>
      <c r="B203" s="27" t="str">
        <f>IF('Données brutes'!C203&lt;&gt;"",IF('Données brutes'!C203+0&gt;=20,20,'Données brutes'!C203+0),"")</f>
        <v/>
      </c>
      <c r="C203" s="27" t="str">
        <f>IF('Données brutes'!D203&lt;&gt;"",IF('Données brutes'!D203+0&gt;=20,20,'Données brutes'!D203+0),"")</f>
        <v/>
      </c>
      <c r="D203" s="27" t="str">
        <f>IF('Données brutes'!E203&lt;&gt;"",IF('Données brutes'!E203+0&gt;=10,10,'Données brutes'!E203+0),"")</f>
        <v/>
      </c>
      <c r="E203" s="31" t="str">
        <f>IF('Données brutes'!F203&lt;&gt;"",IF('Données brutes'!F203+0&lt;=0.015,0.015,IF('Données brutes'!F203+0&gt;=0.5,0.5,'Données brutes'!F203+0)),"")</f>
        <v/>
      </c>
      <c r="F203" s="26" t="str">
        <f>IF('Données brutes'!G203&lt;&gt;"",IF('Données brutes'!G203+0&lt;=1,1,IF('Données brutes'!G203+0&gt;=80,80,'Données brutes'!G203+0)),"")</f>
        <v/>
      </c>
      <c r="H203" s="28" t="str">
        <f t="shared" si="43"/>
        <v/>
      </c>
      <c r="I203" s="28" t="str">
        <f t="shared" si="44"/>
        <v/>
      </c>
      <c r="J203" s="28" t="str">
        <f t="shared" si="45"/>
        <v/>
      </c>
      <c r="K203" s="28" t="str">
        <f t="shared" si="46"/>
        <v/>
      </c>
      <c r="L203" s="28" t="str">
        <f t="shared" si="47"/>
        <v/>
      </c>
      <c r="M203" s="28" t="str">
        <f t="shared" si="48"/>
        <v/>
      </c>
      <c r="O203" s="28" t="str">
        <f t="shared" si="49"/>
        <v/>
      </c>
      <c r="P203" s="28" t="str">
        <f t="shared" si="50"/>
        <v/>
      </c>
      <c r="Q203" s="28" t="str">
        <f t="shared" si="51"/>
        <v/>
      </c>
      <c r="R203" s="28" t="str">
        <f t="shared" si="52"/>
        <v/>
      </c>
      <c r="S203" s="28" t="str">
        <f t="shared" si="53"/>
        <v/>
      </c>
      <c r="T203" s="28" t="str">
        <f t="shared" si="54"/>
        <v/>
      </c>
      <c r="U203" s="29" t="str">
        <f>IF(COUNT(A203:F203)&gt;='Données brutes'!$I$2,MIN(O203:T203),"")</f>
        <v/>
      </c>
      <c r="V203" s="30" t="str">
        <f t="shared" si="55"/>
        <v/>
      </c>
    </row>
    <row r="204" spans="1:22" hidden="1" x14ac:dyDescent="0.2">
      <c r="A204" s="25" t="str">
        <f>IF('Données brutes'!B204&lt;&gt;"",IF('Données brutes'!B204+0&lt;=1,1,IF('Données brutes'!B204+0&gt;=6000,6000,'Données brutes'!B204+0)),"")</f>
        <v/>
      </c>
      <c r="B204" s="27" t="str">
        <f>IF('Données brutes'!C204&lt;&gt;"",IF('Données brutes'!C204+0&gt;=20,20,'Données brutes'!C204+0),"")</f>
        <v/>
      </c>
      <c r="C204" s="27" t="str">
        <f>IF('Données brutes'!D204&lt;&gt;"",IF('Données brutes'!D204+0&gt;=20,20,'Données brutes'!D204+0),"")</f>
        <v/>
      </c>
      <c r="D204" s="27" t="str">
        <f>IF('Données brutes'!E204&lt;&gt;"",IF('Données brutes'!E204+0&gt;=10,10,'Données brutes'!E204+0),"")</f>
        <v/>
      </c>
      <c r="E204" s="31" t="str">
        <f>IF('Données brutes'!F204&lt;&gt;"",IF('Données brutes'!F204+0&lt;=0.015,0.015,IF('Données brutes'!F204+0&gt;=0.5,0.5,'Données brutes'!F204+0)),"")</f>
        <v/>
      </c>
      <c r="F204" s="26" t="str">
        <f>IF('Données brutes'!G204&lt;&gt;"",IF('Données brutes'!G204+0&lt;=1,1,IF('Données brutes'!G204+0&gt;=80,80,'Données brutes'!G204+0)),"")</f>
        <v/>
      </c>
      <c r="H204" s="28" t="str">
        <f t="shared" si="43"/>
        <v/>
      </c>
      <c r="I204" s="28" t="str">
        <f t="shared" si="44"/>
        <v/>
      </c>
      <c r="J204" s="28" t="str">
        <f t="shared" si="45"/>
        <v/>
      </c>
      <c r="K204" s="28" t="str">
        <f t="shared" si="46"/>
        <v/>
      </c>
      <c r="L204" s="28" t="str">
        <f t="shared" si="47"/>
        <v/>
      </c>
      <c r="M204" s="28" t="str">
        <f t="shared" si="48"/>
        <v/>
      </c>
      <c r="O204" s="28" t="str">
        <f t="shared" si="49"/>
        <v/>
      </c>
      <c r="P204" s="28" t="str">
        <f t="shared" si="50"/>
        <v/>
      </c>
      <c r="Q204" s="28" t="str">
        <f t="shared" si="51"/>
        <v/>
      </c>
      <c r="R204" s="28" t="str">
        <f t="shared" si="52"/>
        <v/>
      </c>
      <c r="S204" s="28" t="str">
        <f t="shared" si="53"/>
        <v/>
      </c>
      <c r="T204" s="28" t="str">
        <f t="shared" si="54"/>
        <v/>
      </c>
      <c r="U204" s="29" t="str">
        <f>IF(COUNT(A204:F204)&gt;='Données brutes'!$I$2,MIN(O204:T204),"")</f>
        <v/>
      </c>
      <c r="V204" s="30" t="str">
        <f t="shared" si="55"/>
        <v/>
      </c>
    </row>
    <row r="205" spans="1:22" hidden="1" x14ac:dyDescent="0.2">
      <c r="A205" s="25" t="str">
        <f>IF('Données brutes'!B205&lt;&gt;"",IF('Données brutes'!B205+0&lt;=1,1,IF('Données brutes'!B205+0&gt;=6000,6000,'Données brutes'!B205+0)),"")</f>
        <v/>
      </c>
      <c r="B205" s="27" t="str">
        <f>IF('Données brutes'!C205&lt;&gt;"",IF('Données brutes'!C205+0&gt;=20,20,'Données brutes'!C205+0),"")</f>
        <v/>
      </c>
      <c r="C205" s="27" t="str">
        <f>IF('Données brutes'!D205&lt;&gt;"",IF('Données brutes'!D205+0&gt;=20,20,'Données brutes'!D205+0),"")</f>
        <v/>
      </c>
      <c r="D205" s="27" t="str">
        <f>IF('Données brutes'!E205&lt;&gt;"",IF('Données brutes'!E205+0&gt;=10,10,'Données brutes'!E205+0),"")</f>
        <v/>
      </c>
      <c r="E205" s="31" t="str">
        <f>IF('Données brutes'!F205&lt;&gt;"",IF('Données brutes'!F205+0&lt;=0.015,0.015,IF('Données brutes'!F205+0&gt;=0.5,0.5,'Données brutes'!F205+0)),"")</f>
        <v/>
      </c>
      <c r="F205" s="26" t="str">
        <f>IF('Données brutes'!G205&lt;&gt;"",IF('Données brutes'!G205+0&lt;=1,1,IF('Données brutes'!G205+0&gt;=80,80,'Données brutes'!G205+0)),"")</f>
        <v/>
      </c>
      <c r="H205" s="28" t="str">
        <f t="shared" si="43"/>
        <v/>
      </c>
      <c r="I205" s="28" t="str">
        <f t="shared" si="44"/>
        <v/>
      </c>
      <c r="J205" s="28" t="str">
        <f t="shared" si="45"/>
        <v/>
      </c>
      <c r="K205" s="28" t="str">
        <f t="shared" si="46"/>
        <v/>
      </c>
      <c r="L205" s="28" t="str">
        <f t="shared" si="47"/>
        <v/>
      </c>
      <c r="M205" s="28" t="str">
        <f t="shared" si="48"/>
        <v/>
      </c>
      <c r="O205" s="28" t="str">
        <f t="shared" si="49"/>
        <v/>
      </c>
      <c r="P205" s="28" t="str">
        <f t="shared" si="50"/>
        <v/>
      </c>
      <c r="Q205" s="28" t="str">
        <f t="shared" si="51"/>
        <v/>
      </c>
      <c r="R205" s="28" t="str">
        <f t="shared" si="52"/>
        <v/>
      </c>
      <c r="S205" s="28" t="str">
        <f t="shared" si="53"/>
        <v/>
      </c>
      <c r="T205" s="28" t="str">
        <f t="shared" si="54"/>
        <v/>
      </c>
      <c r="U205" s="29" t="str">
        <f>IF(COUNT(A205:F205)&gt;='Données brutes'!$I$2,MIN(O205:T205),"")</f>
        <v/>
      </c>
      <c r="V205" s="30" t="str">
        <f t="shared" si="55"/>
        <v/>
      </c>
    </row>
    <row r="206" spans="1:22" hidden="1" x14ac:dyDescent="0.2">
      <c r="A206" s="25" t="str">
        <f>IF('Données brutes'!B206&lt;&gt;"",IF('Données brutes'!B206+0&lt;=1,1,IF('Données brutes'!B206+0&gt;=6000,6000,'Données brutes'!B206+0)),"")</f>
        <v/>
      </c>
      <c r="B206" s="27" t="str">
        <f>IF('Données brutes'!C206&lt;&gt;"",IF('Données brutes'!C206+0&gt;=20,20,'Données brutes'!C206+0),"")</f>
        <v/>
      </c>
      <c r="C206" s="27" t="str">
        <f>IF('Données brutes'!D206&lt;&gt;"",IF('Données brutes'!D206+0&gt;=20,20,'Données brutes'!D206+0),"")</f>
        <v/>
      </c>
      <c r="D206" s="27" t="str">
        <f>IF('Données brutes'!E206&lt;&gt;"",IF('Données brutes'!E206+0&gt;=10,10,'Données brutes'!E206+0),"")</f>
        <v/>
      </c>
      <c r="E206" s="31" t="str">
        <f>IF('Données brutes'!F206&lt;&gt;"",IF('Données brutes'!F206+0&lt;=0.015,0.015,IF('Données brutes'!F206+0&gt;=0.5,0.5,'Données brutes'!F206+0)),"")</f>
        <v/>
      </c>
      <c r="F206" s="26" t="str">
        <f>IF('Données brutes'!G206&lt;&gt;"",IF('Données brutes'!G206+0&lt;=1,1,IF('Données brutes'!G206+0&gt;=80,80,'Données brutes'!G206+0)),"")</f>
        <v/>
      </c>
      <c r="H206" s="28" t="str">
        <f t="shared" si="43"/>
        <v/>
      </c>
      <c r="I206" s="28" t="str">
        <f t="shared" si="44"/>
        <v/>
      </c>
      <c r="J206" s="28" t="str">
        <f t="shared" si="45"/>
        <v/>
      </c>
      <c r="K206" s="28" t="str">
        <f t="shared" si="46"/>
        <v/>
      </c>
      <c r="L206" s="28" t="str">
        <f t="shared" si="47"/>
        <v/>
      </c>
      <c r="M206" s="28" t="str">
        <f t="shared" si="48"/>
        <v/>
      </c>
      <c r="O206" s="28" t="str">
        <f t="shared" si="49"/>
        <v/>
      </c>
      <c r="P206" s="28" t="str">
        <f t="shared" si="50"/>
        <v/>
      </c>
      <c r="Q206" s="28" t="str">
        <f t="shared" si="51"/>
        <v/>
      </c>
      <c r="R206" s="28" t="str">
        <f t="shared" si="52"/>
        <v/>
      </c>
      <c r="S206" s="28" t="str">
        <f t="shared" si="53"/>
        <v/>
      </c>
      <c r="T206" s="28" t="str">
        <f t="shared" si="54"/>
        <v/>
      </c>
      <c r="U206" s="29" t="str">
        <f>IF(COUNT(A206:F206)&gt;='Données brutes'!$I$2,MIN(O206:T206),"")</f>
        <v/>
      </c>
      <c r="V206" s="30" t="str">
        <f t="shared" si="55"/>
        <v/>
      </c>
    </row>
    <row r="207" spans="1:22" hidden="1" x14ac:dyDescent="0.2">
      <c r="A207" s="25" t="str">
        <f>IF('Données brutes'!B207&lt;&gt;"",IF('Données brutes'!B207+0&lt;=1,1,IF('Données brutes'!B207+0&gt;=6000,6000,'Données brutes'!B207+0)),"")</f>
        <v/>
      </c>
      <c r="B207" s="27" t="str">
        <f>IF('Données brutes'!C207&lt;&gt;"",IF('Données brutes'!C207+0&gt;=20,20,'Données brutes'!C207+0),"")</f>
        <v/>
      </c>
      <c r="C207" s="27" t="str">
        <f>IF('Données brutes'!D207&lt;&gt;"",IF('Données brutes'!D207+0&gt;=20,20,'Données brutes'!D207+0),"")</f>
        <v/>
      </c>
      <c r="D207" s="27" t="str">
        <f>IF('Données brutes'!E207&lt;&gt;"",IF('Données brutes'!E207+0&gt;=10,10,'Données brutes'!E207+0),"")</f>
        <v/>
      </c>
      <c r="E207" s="31" t="str">
        <f>IF('Données brutes'!F207&lt;&gt;"",IF('Données brutes'!F207+0&lt;=0.015,0.015,IF('Données brutes'!F207+0&gt;=0.5,0.5,'Données brutes'!F207+0)),"")</f>
        <v/>
      </c>
      <c r="F207" s="26" t="str">
        <f>IF('Données brutes'!G207&lt;&gt;"",IF('Données brutes'!G207+0&lt;=1,1,IF('Données brutes'!G207+0&gt;=80,80,'Données brutes'!G207+0)),"")</f>
        <v/>
      </c>
      <c r="H207" s="28" t="str">
        <f t="shared" si="43"/>
        <v/>
      </c>
      <c r="I207" s="28" t="str">
        <f t="shared" si="44"/>
        <v/>
      </c>
      <c r="J207" s="28" t="str">
        <f t="shared" si="45"/>
        <v/>
      </c>
      <c r="K207" s="28" t="str">
        <f t="shared" si="46"/>
        <v/>
      </c>
      <c r="L207" s="28" t="str">
        <f t="shared" si="47"/>
        <v/>
      </c>
      <c r="M207" s="28" t="str">
        <f t="shared" si="48"/>
        <v/>
      </c>
      <c r="O207" s="28" t="str">
        <f t="shared" si="49"/>
        <v/>
      </c>
      <c r="P207" s="28" t="str">
        <f t="shared" si="50"/>
        <v/>
      </c>
      <c r="Q207" s="28" t="str">
        <f t="shared" si="51"/>
        <v/>
      </c>
      <c r="R207" s="28" t="str">
        <f t="shared" si="52"/>
        <v/>
      </c>
      <c r="S207" s="28" t="str">
        <f t="shared" si="53"/>
        <v/>
      </c>
      <c r="T207" s="28" t="str">
        <f t="shared" si="54"/>
        <v/>
      </c>
      <c r="U207" s="29" t="str">
        <f>IF(COUNT(A207:F207)&gt;='Données brutes'!$I$2,MIN(O207:T207),"")</f>
        <v/>
      </c>
      <c r="V207" s="30" t="str">
        <f t="shared" si="55"/>
        <v/>
      </c>
    </row>
    <row r="208" spans="1:22" hidden="1" x14ac:dyDescent="0.2">
      <c r="A208" s="25" t="str">
        <f>IF('Données brutes'!B208&lt;&gt;"",IF('Données brutes'!B208+0&lt;=1,1,IF('Données brutes'!B208+0&gt;=6000,6000,'Données brutes'!B208+0)),"")</f>
        <v/>
      </c>
      <c r="B208" s="27" t="str">
        <f>IF('Données brutes'!C208&lt;&gt;"",IF('Données brutes'!C208+0&gt;=20,20,'Données brutes'!C208+0),"")</f>
        <v/>
      </c>
      <c r="C208" s="27" t="str">
        <f>IF('Données brutes'!D208&lt;&gt;"",IF('Données brutes'!D208+0&gt;=20,20,'Données brutes'!D208+0),"")</f>
        <v/>
      </c>
      <c r="D208" s="27" t="str">
        <f>IF('Données brutes'!E208&lt;&gt;"",IF('Données brutes'!E208+0&gt;=10,10,'Données brutes'!E208+0),"")</f>
        <v/>
      </c>
      <c r="E208" s="31" t="str">
        <f>IF('Données brutes'!F208&lt;&gt;"",IF('Données brutes'!F208+0&lt;=0.015,0.015,IF('Données brutes'!F208+0&gt;=0.5,0.5,'Données brutes'!F208+0)),"")</f>
        <v/>
      </c>
      <c r="F208" s="26" t="str">
        <f>IF('Données brutes'!G208&lt;&gt;"",IF('Données brutes'!G208+0&lt;=1,1,IF('Données brutes'!G208+0&gt;=80,80,'Données brutes'!G208+0)),"")</f>
        <v/>
      </c>
      <c r="H208" s="28" t="str">
        <f t="shared" si="43"/>
        <v/>
      </c>
      <c r="I208" s="28" t="str">
        <f t="shared" si="44"/>
        <v/>
      </c>
      <c r="J208" s="28" t="str">
        <f t="shared" si="45"/>
        <v/>
      </c>
      <c r="K208" s="28" t="str">
        <f t="shared" si="46"/>
        <v/>
      </c>
      <c r="L208" s="28" t="str">
        <f t="shared" si="47"/>
        <v/>
      </c>
      <c r="M208" s="28" t="str">
        <f t="shared" si="48"/>
        <v/>
      </c>
      <c r="O208" s="28" t="str">
        <f t="shared" si="49"/>
        <v/>
      </c>
      <c r="P208" s="28" t="str">
        <f t="shared" si="50"/>
        <v/>
      </c>
      <c r="Q208" s="28" t="str">
        <f t="shared" si="51"/>
        <v/>
      </c>
      <c r="R208" s="28" t="str">
        <f t="shared" si="52"/>
        <v/>
      </c>
      <c r="S208" s="28" t="str">
        <f t="shared" si="53"/>
        <v/>
      </c>
      <c r="T208" s="28" t="str">
        <f t="shared" si="54"/>
        <v/>
      </c>
      <c r="U208" s="29" t="str">
        <f>IF(COUNT(A208:F208)&gt;='Données brutes'!$I$2,MIN(O208:T208),"")</f>
        <v/>
      </c>
      <c r="V208" s="30" t="str">
        <f t="shared" si="55"/>
        <v/>
      </c>
    </row>
    <row r="209" spans="1:22" hidden="1" x14ac:dyDescent="0.2">
      <c r="A209" s="25" t="str">
        <f>IF('Données brutes'!B209&lt;&gt;"",IF('Données brutes'!B209+0&lt;=1,1,IF('Données brutes'!B209+0&gt;=6000,6000,'Données brutes'!B209+0)),"")</f>
        <v/>
      </c>
      <c r="B209" s="27" t="str">
        <f>IF('Données brutes'!C209&lt;&gt;"",IF('Données brutes'!C209+0&gt;=20,20,'Données brutes'!C209+0),"")</f>
        <v/>
      </c>
      <c r="C209" s="27" t="str">
        <f>IF('Données brutes'!D209&lt;&gt;"",IF('Données brutes'!D209+0&gt;=20,20,'Données brutes'!D209+0),"")</f>
        <v/>
      </c>
      <c r="D209" s="27" t="str">
        <f>IF('Données brutes'!E209&lt;&gt;"",IF('Données brutes'!E209+0&gt;=10,10,'Données brutes'!E209+0),"")</f>
        <v/>
      </c>
      <c r="E209" s="31" t="str">
        <f>IF('Données brutes'!F209&lt;&gt;"",IF('Données brutes'!F209+0&lt;=0.015,0.015,IF('Données brutes'!F209+0&gt;=0.5,0.5,'Données brutes'!F209+0)),"")</f>
        <v/>
      </c>
      <c r="F209" s="26" t="str">
        <f>IF('Données brutes'!G209&lt;&gt;"",IF('Données brutes'!G209+0&lt;=1,1,IF('Données brutes'!G209+0&gt;=80,80,'Données brutes'!G209+0)),"")</f>
        <v/>
      </c>
      <c r="H209" s="28" t="str">
        <f t="shared" si="43"/>
        <v/>
      </c>
      <c r="I209" s="28" t="str">
        <f t="shared" si="44"/>
        <v/>
      </c>
      <c r="J209" s="28" t="str">
        <f t="shared" si="45"/>
        <v/>
      </c>
      <c r="K209" s="28" t="str">
        <f t="shared" si="46"/>
        <v/>
      </c>
      <c r="L209" s="28" t="str">
        <f t="shared" si="47"/>
        <v/>
      </c>
      <c r="M209" s="28" t="str">
        <f t="shared" si="48"/>
        <v/>
      </c>
      <c r="O209" s="28" t="str">
        <f t="shared" si="49"/>
        <v/>
      </c>
      <c r="P209" s="28" t="str">
        <f t="shared" si="50"/>
        <v/>
      </c>
      <c r="Q209" s="28" t="str">
        <f t="shared" si="51"/>
        <v/>
      </c>
      <c r="R209" s="28" t="str">
        <f t="shared" si="52"/>
        <v/>
      </c>
      <c r="S209" s="28" t="str">
        <f t="shared" si="53"/>
        <v/>
      </c>
      <c r="T209" s="28" t="str">
        <f t="shared" si="54"/>
        <v/>
      </c>
      <c r="U209" s="29" t="str">
        <f>IF(COUNT(A209:F209)&gt;='Données brutes'!$I$2,MIN(O209:T209),"")</f>
        <v/>
      </c>
      <c r="V209" s="30" t="str">
        <f t="shared" si="55"/>
        <v/>
      </c>
    </row>
    <row r="210" spans="1:22" hidden="1" x14ac:dyDescent="0.2">
      <c r="A210" s="25" t="str">
        <f>IF('Données brutes'!B210&lt;&gt;"",IF('Données brutes'!B210+0&lt;=1,1,IF('Données brutes'!B210+0&gt;=6000,6000,'Données brutes'!B210+0)),"")</f>
        <v/>
      </c>
      <c r="B210" s="27" t="str">
        <f>IF('Données brutes'!C210&lt;&gt;"",IF('Données brutes'!C210+0&gt;=20,20,'Données brutes'!C210+0),"")</f>
        <v/>
      </c>
      <c r="C210" s="27" t="str">
        <f>IF('Données brutes'!D210&lt;&gt;"",IF('Données brutes'!D210+0&gt;=20,20,'Données brutes'!D210+0),"")</f>
        <v/>
      </c>
      <c r="D210" s="27" t="str">
        <f>IF('Données brutes'!E210&lt;&gt;"",IF('Données brutes'!E210+0&gt;=10,10,'Données brutes'!E210+0),"")</f>
        <v/>
      </c>
      <c r="E210" s="31" t="str">
        <f>IF('Données brutes'!F210&lt;&gt;"",IF('Données brutes'!F210+0&lt;=0.015,0.015,IF('Données brutes'!F210+0&gt;=0.5,0.5,'Données brutes'!F210+0)),"")</f>
        <v/>
      </c>
      <c r="F210" s="26" t="str">
        <f>IF('Données brutes'!G210&lt;&gt;"",IF('Données brutes'!G210+0&lt;=1,1,IF('Données brutes'!G210+0&gt;=80,80,'Données brutes'!G210+0)),"")</f>
        <v/>
      </c>
      <c r="H210" s="28" t="str">
        <f t="shared" si="43"/>
        <v/>
      </c>
      <c r="I210" s="28" t="str">
        <f t="shared" si="44"/>
        <v/>
      </c>
      <c r="J210" s="28" t="str">
        <f t="shared" si="45"/>
        <v/>
      </c>
      <c r="K210" s="28" t="str">
        <f t="shared" si="46"/>
        <v/>
      </c>
      <c r="L210" s="28" t="str">
        <f t="shared" si="47"/>
        <v/>
      </c>
      <c r="M210" s="28" t="str">
        <f t="shared" si="48"/>
        <v/>
      </c>
      <c r="O210" s="28" t="str">
        <f t="shared" si="49"/>
        <v/>
      </c>
      <c r="P210" s="28" t="str">
        <f t="shared" si="50"/>
        <v/>
      </c>
      <c r="Q210" s="28" t="str">
        <f t="shared" si="51"/>
        <v/>
      </c>
      <c r="R210" s="28" t="str">
        <f t="shared" si="52"/>
        <v/>
      </c>
      <c r="S210" s="28" t="str">
        <f t="shared" si="53"/>
        <v/>
      </c>
      <c r="T210" s="28" t="str">
        <f t="shared" si="54"/>
        <v/>
      </c>
      <c r="U210" s="29" t="str">
        <f>IF(COUNT(A210:F210)&gt;='Données brutes'!$I$2,MIN(O210:T210),"")</f>
        <v/>
      </c>
      <c r="V210" s="30" t="str">
        <f t="shared" si="55"/>
        <v/>
      </c>
    </row>
    <row r="211" spans="1:22" hidden="1" x14ac:dyDescent="0.2">
      <c r="A211" s="25" t="str">
        <f>IF('Données brutes'!B211&lt;&gt;"",IF('Données brutes'!B211+0&lt;=1,1,IF('Données brutes'!B211+0&gt;=6000,6000,'Données brutes'!B211+0)),"")</f>
        <v/>
      </c>
      <c r="B211" s="27" t="str">
        <f>IF('Données brutes'!C211&lt;&gt;"",IF('Données brutes'!C211+0&gt;=20,20,'Données brutes'!C211+0),"")</f>
        <v/>
      </c>
      <c r="C211" s="27" t="str">
        <f>IF('Données brutes'!D211&lt;&gt;"",IF('Données brutes'!D211+0&gt;=20,20,'Données brutes'!D211+0),"")</f>
        <v/>
      </c>
      <c r="D211" s="27" t="str">
        <f>IF('Données brutes'!E211&lt;&gt;"",IF('Données brutes'!E211+0&gt;=10,10,'Données brutes'!E211+0),"")</f>
        <v/>
      </c>
      <c r="E211" s="31" t="str">
        <f>IF('Données brutes'!F211&lt;&gt;"",IF('Données brutes'!F211+0&lt;=0.015,0.015,IF('Données brutes'!F211+0&gt;=0.5,0.5,'Données brutes'!F211+0)),"")</f>
        <v/>
      </c>
      <c r="F211" s="26" t="str">
        <f>IF('Données brutes'!G211&lt;&gt;"",IF('Données brutes'!G211+0&lt;=1,1,IF('Données brutes'!G211+0&gt;=80,80,'Données brutes'!G211+0)),"")</f>
        <v/>
      </c>
      <c r="H211" s="28" t="str">
        <f t="shared" si="43"/>
        <v/>
      </c>
      <c r="I211" s="28" t="str">
        <f t="shared" si="44"/>
        <v/>
      </c>
      <c r="J211" s="28" t="str">
        <f t="shared" si="45"/>
        <v/>
      </c>
      <c r="K211" s="28" t="str">
        <f t="shared" si="46"/>
        <v/>
      </c>
      <c r="L211" s="28" t="str">
        <f t="shared" si="47"/>
        <v/>
      </c>
      <c r="M211" s="28" t="str">
        <f t="shared" si="48"/>
        <v/>
      </c>
      <c r="O211" s="28" t="str">
        <f t="shared" si="49"/>
        <v/>
      </c>
      <c r="P211" s="28" t="str">
        <f t="shared" si="50"/>
        <v/>
      </c>
      <c r="Q211" s="28" t="str">
        <f t="shared" si="51"/>
        <v/>
      </c>
      <c r="R211" s="28" t="str">
        <f t="shared" si="52"/>
        <v/>
      </c>
      <c r="S211" s="28" t="str">
        <f t="shared" si="53"/>
        <v/>
      </c>
      <c r="T211" s="28" t="str">
        <f t="shared" si="54"/>
        <v/>
      </c>
      <c r="U211" s="29" t="str">
        <f>IF(COUNT(A211:F211)&gt;='Données brutes'!$I$2,MIN(O211:T211),"")</f>
        <v/>
      </c>
      <c r="V211" s="30" t="str">
        <f t="shared" si="55"/>
        <v/>
      </c>
    </row>
    <row r="212" spans="1:22" hidden="1" x14ac:dyDescent="0.2">
      <c r="A212" s="25" t="str">
        <f>IF('Données brutes'!B212&lt;&gt;"",IF('Données brutes'!B212+0&lt;=1,1,IF('Données brutes'!B212+0&gt;=6000,6000,'Données brutes'!B212+0)),"")</f>
        <v/>
      </c>
      <c r="B212" s="27" t="str">
        <f>IF('Données brutes'!C212&lt;&gt;"",IF('Données brutes'!C212+0&gt;=20,20,'Données brutes'!C212+0),"")</f>
        <v/>
      </c>
      <c r="C212" s="27" t="str">
        <f>IF('Données brutes'!D212&lt;&gt;"",IF('Données brutes'!D212+0&gt;=20,20,'Données brutes'!D212+0),"")</f>
        <v/>
      </c>
      <c r="D212" s="27" t="str">
        <f>IF('Données brutes'!E212&lt;&gt;"",IF('Données brutes'!E212+0&gt;=10,10,'Données brutes'!E212+0),"")</f>
        <v/>
      </c>
      <c r="E212" s="31" t="str">
        <f>IF('Données brutes'!F212&lt;&gt;"",IF('Données brutes'!F212+0&lt;=0.015,0.015,IF('Données brutes'!F212+0&gt;=0.5,0.5,'Données brutes'!F212+0)),"")</f>
        <v/>
      </c>
      <c r="F212" s="26" t="str">
        <f>IF('Données brutes'!G212&lt;&gt;"",IF('Données brutes'!G212+0&lt;=1,1,IF('Données brutes'!G212+0&gt;=80,80,'Données brutes'!G212+0)),"")</f>
        <v/>
      </c>
      <c r="H212" s="28" t="str">
        <f t="shared" si="43"/>
        <v/>
      </c>
      <c r="I212" s="28" t="str">
        <f t="shared" si="44"/>
        <v/>
      </c>
      <c r="J212" s="28" t="str">
        <f t="shared" si="45"/>
        <v/>
      </c>
      <c r="K212" s="28" t="str">
        <f t="shared" si="46"/>
        <v/>
      </c>
      <c r="L212" s="28" t="str">
        <f t="shared" si="47"/>
        <v/>
      </c>
      <c r="M212" s="28" t="str">
        <f t="shared" si="48"/>
        <v/>
      </c>
      <c r="O212" s="28" t="str">
        <f t="shared" si="49"/>
        <v/>
      </c>
      <c r="P212" s="28" t="str">
        <f t="shared" si="50"/>
        <v/>
      </c>
      <c r="Q212" s="28" t="str">
        <f t="shared" si="51"/>
        <v/>
      </c>
      <c r="R212" s="28" t="str">
        <f t="shared" si="52"/>
        <v/>
      </c>
      <c r="S212" s="28" t="str">
        <f t="shared" si="53"/>
        <v/>
      </c>
      <c r="T212" s="28" t="str">
        <f t="shared" si="54"/>
        <v/>
      </c>
      <c r="U212" s="29" t="str">
        <f>IF(COUNT(A212:F212)&gt;='Données brutes'!$I$2,MIN(O212:T212),"")</f>
        <v/>
      </c>
      <c r="V212" s="30" t="str">
        <f t="shared" si="55"/>
        <v/>
      </c>
    </row>
    <row r="213" spans="1:22" hidden="1" x14ac:dyDescent="0.2">
      <c r="A213" s="25" t="str">
        <f>IF('Données brutes'!B213&lt;&gt;"",IF('Données brutes'!B213+0&lt;=1,1,IF('Données brutes'!B213+0&gt;=6000,6000,'Données brutes'!B213+0)),"")</f>
        <v/>
      </c>
      <c r="B213" s="27" t="str">
        <f>IF('Données brutes'!C213&lt;&gt;"",IF('Données brutes'!C213+0&gt;=20,20,'Données brutes'!C213+0),"")</f>
        <v/>
      </c>
      <c r="C213" s="27" t="str">
        <f>IF('Données brutes'!D213&lt;&gt;"",IF('Données brutes'!D213+0&gt;=20,20,'Données brutes'!D213+0),"")</f>
        <v/>
      </c>
      <c r="D213" s="27" t="str">
        <f>IF('Données brutes'!E213&lt;&gt;"",IF('Données brutes'!E213+0&gt;=10,10,'Données brutes'!E213+0),"")</f>
        <v/>
      </c>
      <c r="E213" s="31" t="str">
        <f>IF('Données brutes'!F213&lt;&gt;"",IF('Données brutes'!F213+0&lt;=0.015,0.015,IF('Données brutes'!F213+0&gt;=0.5,0.5,'Données brutes'!F213+0)),"")</f>
        <v/>
      </c>
      <c r="F213" s="26" t="str">
        <f>IF('Données brutes'!G213&lt;&gt;"",IF('Données brutes'!G213+0&lt;=1,1,IF('Données brutes'!G213+0&gt;=80,80,'Données brutes'!G213+0)),"")</f>
        <v/>
      </c>
      <c r="H213" s="28" t="str">
        <f t="shared" si="43"/>
        <v/>
      </c>
      <c r="I213" s="28" t="str">
        <f t="shared" si="44"/>
        <v/>
      </c>
      <c r="J213" s="28" t="str">
        <f t="shared" si="45"/>
        <v/>
      </c>
      <c r="K213" s="28" t="str">
        <f t="shared" si="46"/>
        <v/>
      </c>
      <c r="L213" s="28" t="str">
        <f t="shared" si="47"/>
        <v/>
      </c>
      <c r="M213" s="28" t="str">
        <f t="shared" si="48"/>
        <v/>
      </c>
      <c r="O213" s="28" t="str">
        <f t="shared" si="49"/>
        <v/>
      </c>
      <c r="P213" s="28" t="str">
        <f t="shared" si="50"/>
        <v/>
      </c>
      <c r="Q213" s="28" t="str">
        <f t="shared" si="51"/>
        <v/>
      </c>
      <c r="R213" s="28" t="str">
        <f t="shared" si="52"/>
        <v/>
      </c>
      <c r="S213" s="28" t="str">
        <f t="shared" si="53"/>
        <v/>
      </c>
      <c r="T213" s="28" t="str">
        <f t="shared" si="54"/>
        <v/>
      </c>
      <c r="U213" s="29" t="str">
        <f>IF(COUNT(A213:F213)&gt;='Données brutes'!$I$2,MIN(O213:T213),"")</f>
        <v/>
      </c>
      <c r="V213" s="30" t="str">
        <f t="shared" si="55"/>
        <v/>
      </c>
    </row>
    <row r="214" spans="1:22" hidden="1" x14ac:dyDescent="0.2">
      <c r="A214" s="25" t="str">
        <f>IF('Données brutes'!B214&lt;&gt;"",IF('Données brutes'!B214+0&lt;=1,1,IF('Données brutes'!B214+0&gt;=6000,6000,'Données brutes'!B214+0)),"")</f>
        <v/>
      </c>
      <c r="B214" s="27" t="str">
        <f>IF('Données brutes'!C214&lt;&gt;"",IF('Données brutes'!C214+0&gt;=20,20,'Données brutes'!C214+0),"")</f>
        <v/>
      </c>
      <c r="C214" s="27" t="str">
        <f>IF('Données brutes'!D214&lt;&gt;"",IF('Données brutes'!D214+0&gt;=20,20,'Données brutes'!D214+0),"")</f>
        <v/>
      </c>
      <c r="D214" s="27" t="str">
        <f>IF('Données brutes'!E214&lt;&gt;"",IF('Données brutes'!E214+0&gt;=10,10,'Données brutes'!E214+0),"")</f>
        <v/>
      </c>
      <c r="E214" s="31" t="str">
        <f>IF('Données brutes'!F214&lt;&gt;"",IF('Données brutes'!F214+0&lt;=0.015,0.015,IF('Données brutes'!F214+0&gt;=0.5,0.5,'Données brutes'!F214+0)),"")</f>
        <v/>
      </c>
      <c r="F214" s="26" t="str">
        <f>IF('Données brutes'!G214&lt;&gt;"",IF('Données brutes'!G214+0&lt;=1,1,IF('Données brutes'!G214+0&gt;=80,80,'Données brutes'!G214+0)),"")</f>
        <v/>
      </c>
      <c r="H214" s="28" t="str">
        <f t="shared" si="43"/>
        <v/>
      </c>
      <c r="I214" s="28" t="str">
        <f t="shared" si="44"/>
        <v/>
      </c>
      <c r="J214" s="28" t="str">
        <f t="shared" si="45"/>
        <v/>
      </c>
      <c r="K214" s="28" t="str">
        <f t="shared" si="46"/>
        <v/>
      </c>
      <c r="L214" s="28" t="str">
        <f t="shared" si="47"/>
        <v/>
      </c>
      <c r="M214" s="28" t="str">
        <f t="shared" si="48"/>
        <v/>
      </c>
      <c r="O214" s="28" t="str">
        <f t="shared" si="49"/>
        <v/>
      </c>
      <c r="P214" s="28" t="str">
        <f t="shared" si="50"/>
        <v/>
      </c>
      <c r="Q214" s="28" t="str">
        <f t="shared" si="51"/>
        <v/>
      </c>
      <c r="R214" s="28" t="str">
        <f t="shared" si="52"/>
        <v/>
      </c>
      <c r="S214" s="28" t="str">
        <f t="shared" si="53"/>
        <v/>
      </c>
      <c r="T214" s="28" t="str">
        <f t="shared" si="54"/>
        <v/>
      </c>
      <c r="U214" s="29" t="str">
        <f>IF(COUNT(A214:F214)&gt;='Données brutes'!$I$2,MIN(O214:T214),"")</f>
        <v/>
      </c>
      <c r="V214" s="30" t="str">
        <f t="shared" si="55"/>
        <v/>
      </c>
    </row>
    <row r="215" spans="1:22" hidden="1" x14ac:dyDescent="0.2">
      <c r="A215" s="25" t="str">
        <f>IF('Données brutes'!B215&lt;&gt;"",IF('Données brutes'!B215+0&lt;=1,1,IF('Données brutes'!B215+0&gt;=6000,6000,'Données brutes'!B215+0)),"")</f>
        <v/>
      </c>
      <c r="B215" s="27" t="str">
        <f>IF('Données brutes'!C215&lt;&gt;"",IF('Données brutes'!C215+0&gt;=20,20,'Données brutes'!C215+0),"")</f>
        <v/>
      </c>
      <c r="C215" s="27" t="str">
        <f>IF('Données brutes'!D215&lt;&gt;"",IF('Données brutes'!D215+0&gt;=20,20,'Données brutes'!D215+0),"")</f>
        <v/>
      </c>
      <c r="D215" s="27" t="str">
        <f>IF('Données brutes'!E215&lt;&gt;"",IF('Données brutes'!E215+0&gt;=10,10,'Données brutes'!E215+0),"")</f>
        <v/>
      </c>
      <c r="E215" s="31" t="str">
        <f>IF('Données brutes'!F215&lt;&gt;"",IF('Données brutes'!F215+0&lt;=0.015,0.015,IF('Données brutes'!F215+0&gt;=0.5,0.5,'Données brutes'!F215+0)),"")</f>
        <v/>
      </c>
      <c r="F215" s="26" t="str">
        <f>IF('Données brutes'!G215&lt;&gt;"",IF('Données brutes'!G215+0&lt;=1,1,IF('Données brutes'!G215+0&gt;=80,80,'Données brutes'!G215+0)),"")</f>
        <v/>
      </c>
      <c r="H215" s="28" t="str">
        <f t="shared" si="43"/>
        <v/>
      </c>
      <c r="I215" s="28" t="str">
        <f t="shared" si="44"/>
        <v/>
      </c>
      <c r="J215" s="28" t="str">
        <f t="shared" si="45"/>
        <v/>
      </c>
      <c r="K215" s="28" t="str">
        <f t="shared" si="46"/>
        <v/>
      </c>
      <c r="L215" s="28" t="str">
        <f t="shared" si="47"/>
        <v/>
      </c>
      <c r="M215" s="28" t="str">
        <f t="shared" si="48"/>
        <v/>
      </c>
      <c r="O215" s="28" t="str">
        <f t="shared" si="49"/>
        <v/>
      </c>
      <c r="P215" s="28" t="str">
        <f t="shared" si="50"/>
        <v/>
      </c>
      <c r="Q215" s="28" t="str">
        <f t="shared" si="51"/>
        <v/>
      </c>
      <c r="R215" s="28" t="str">
        <f t="shared" si="52"/>
        <v/>
      </c>
      <c r="S215" s="28" t="str">
        <f t="shared" si="53"/>
        <v/>
      </c>
      <c r="T215" s="28" t="str">
        <f t="shared" si="54"/>
        <v/>
      </c>
      <c r="U215" s="29" t="str">
        <f>IF(COUNT(A215:F215)&gt;='Données brutes'!$I$2,MIN(O215:T215),"")</f>
        <v/>
      </c>
      <c r="V215" s="30" t="str">
        <f t="shared" si="55"/>
        <v/>
      </c>
    </row>
    <row r="216" spans="1:22" hidden="1" x14ac:dyDescent="0.2">
      <c r="A216" s="25" t="str">
        <f>IF('Données brutes'!B216&lt;&gt;"",IF('Données brutes'!B216+0&lt;=1,1,IF('Données brutes'!B216+0&gt;=6000,6000,'Données brutes'!B216+0)),"")</f>
        <v/>
      </c>
      <c r="B216" s="27" t="str">
        <f>IF('Données brutes'!C216&lt;&gt;"",IF('Données brutes'!C216+0&gt;=20,20,'Données brutes'!C216+0),"")</f>
        <v/>
      </c>
      <c r="C216" s="27" t="str">
        <f>IF('Données brutes'!D216&lt;&gt;"",IF('Données brutes'!D216+0&gt;=20,20,'Données brutes'!D216+0),"")</f>
        <v/>
      </c>
      <c r="D216" s="27" t="str">
        <f>IF('Données brutes'!E216&lt;&gt;"",IF('Données brutes'!E216+0&gt;=10,10,'Données brutes'!E216+0),"")</f>
        <v/>
      </c>
      <c r="E216" s="31" t="str">
        <f>IF('Données brutes'!F216&lt;&gt;"",IF('Données brutes'!F216+0&lt;=0.015,0.015,IF('Données brutes'!F216+0&gt;=0.5,0.5,'Données brutes'!F216+0)),"")</f>
        <v/>
      </c>
      <c r="F216" s="26" t="str">
        <f>IF('Données brutes'!G216&lt;&gt;"",IF('Données brutes'!G216+0&lt;=1,1,IF('Données brutes'!G216+0&gt;=80,80,'Données brutes'!G216+0)),"")</f>
        <v/>
      </c>
      <c r="H216" s="28" t="str">
        <f t="shared" si="43"/>
        <v/>
      </c>
      <c r="I216" s="28" t="str">
        <f t="shared" si="44"/>
        <v/>
      </c>
      <c r="J216" s="28" t="str">
        <f t="shared" si="45"/>
        <v/>
      </c>
      <c r="K216" s="28" t="str">
        <f t="shared" si="46"/>
        <v/>
      </c>
      <c r="L216" s="28" t="str">
        <f t="shared" si="47"/>
        <v/>
      </c>
      <c r="M216" s="28" t="str">
        <f t="shared" si="48"/>
        <v/>
      </c>
      <c r="O216" s="28" t="str">
        <f t="shared" si="49"/>
        <v/>
      </c>
      <c r="P216" s="28" t="str">
        <f t="shared" si="50"/>
        <v/>
      </c>
      <c r="Q216" s="28" t="str">
        <f t="shared" si="51"/>
        <v/>
      </c>
      <c r="R216" s="28" t="str">
        <f t="shared" si="52"/>
        <v/>
      </c>
      <c r="S216" s="28" t="str">
        <f t="shared" si="53"/>
        <v/>
      </c>
      <c r="T216" s="28" t="str">
        <f t="shared" si="54"/>
        <v/>
      </c>
      <c r="U216" s="29" t="str">
        <f>IF(COUNT(A216:F216)&gt;='Données brutes'!$I$2,MIN(O216:T216),"")</f>
        <v/>
      </c>
      <c r="V216" s="30" t="str">
        <f t="shared" si="55"/>
        <v/>
      </c>
    </row>
    <row r="217" spans="1:22" hidden="1" x14ac:dyDescent="0.2">
      <c r="A217" s="25" t="str">
        <f>IF('Données brutes'!B217&lt;&gt;"",IF('Données brutes'!B217+0&lt;=1,1,IF('Données brutes'!B217+0&gt;=6000,6000,'Données brutes'!B217+0)),"")</f>
        <v/>
      </c>
      <c r="B217" s="27" t="str">
        <f>IF('Données brutes'!C217&lt;&gt;"",IF('Données brutes'!C217+0&gt;=20,20,'Données brutes'!C217+0),"")</f>
        <v/>
      </c>
      <c r="C217" s="27" t="str">
        <f>IF('Données brutes'!D217&lt;&gt;"",IF('Données brutes'!D217+0&gt;=20,20,'Données brutes'!D217+0),"")</f>
        <v/>
      </c>
      <c r="D217" s="27" t="str">
        <f>IF('Données brutes'!E217&lt;&gt;"",IF('Données brutes'!E217+0&gt;=10,10,'Données brutes'!E217+0),"")</f>
        <v/>
      </c>
      <c r="E217" s="31" t="str">
        <f>IF('Données brutes'!F217&lt;&gt;"",IF('Données brutes'!F217+0&lt;=0.015,0.015,IF('Données brutes'!F217+0&gt;=0.5,0.5,'Données brutes'!F217+0)),"")</f>
        <v/>
      </c>
      <c r="F217" s="26" t="str">
        <f>IF('Données brutes'!G217&lt;&gt;"",IF('Données brutes'!G217+0&lt;=1,1,IF('Données brutes'!G217+0&gt;=80,80,'Données brutes'!G217+0)),"")</f>
        <v/>
      </c>
      <c r="H217" s="28" t="str">
        <f t="shared" si="43"/>
        <v/>
      </c>
      <c r="I217" s="28" t="str">
        <f t="shared" si="44"/>
        <v/>
      </c>
      <c r="J217" s="28" t="str">
        <f t="shared" si="45"/>
        <v/>
      </c>
      <c r="K217" s="28" t="str">
        <f t="shared" si="46"/>
        <v/>
      </c>
      <c r="L217" s="28" t="str">
        <f t="shared" si="47"/>
        <v/>
      </c>
      <c r="M217" s="28" t="str">
        <f t="shared" si="48"/>
        <v/>
      </c>
      <c r="O217" s="28" t="str">
        <f t="shared" si="49"/>
        <v/>
      </c>
      <c r="P217" s="28" t="str">
        <f t="shared" si="50"/>
        <v/>
      </c>
      <c r="Q217" s="28" t="str">
        <f t="shared" si="51"/>
        <v/>
      </c>
      <c r="R217" s="28" t="str">
        <f t="shared" si="52"/>
        <v/>
      </c>
      <c r="S217" s="28" t="str">
        <f t="shared" si="53"/>
        <v/>
      </c>
      <c r="T217" s="28" t="str">
        <f t="shared" si="54"/>
        <v/>
      </c>
      <c r="U217" s="29" t="str">
        <f>IF(COUNT(A217:F217)&gt;='Données brutes'!$I$2,MIN(O217:T217),"")</f>
        <v/>
      </c>
      <c r="V217" s="30" t="str">
        <f t="shared" si="55"/>
        <v/>
      </c>
    </row>
    <row r="218" spans="1:22" hidden="1" x14ac:dyDescent="0.2">
      <c r="A218" s="25" t="str">
        <f>IF('Données brutes'!B218&lt;&gt;"",IF('Données brutes'!B218+0&lt;=1,1,IF('Données brutes'!B218+0&gt;=6000,6000,'Données brutes'!B218+0)),"")</f>
        <v/>
      </c>
      <c r="B218" s="27" t="str">
        <f>IF('Données brutes'!C218&lt;&gt;"",IF('Données brutes'!C218+0&gt;=20,20,'Données brutes'!C218+0),"")</f>
        <v/>
      </c>
      <c r="C218" s="27" t="str">
        <f>IF('Données brutes'!D218&lt;&gt;"",IF('Données brutes'!D218+0&gt;=20,20,'Données brutes'!D218+0),"")</f>
        <v/>
      </c>
      <c r="D218" s="27" t="str">
        <f>IF('Données brutes'!E218&lt;&gt;"",IF('Données brutes'!E218+0&gt;=10,10,'Données brutes'!E218+0),"")</f>
        <v/>
      </c>
      <c r="E218" s="31" t="str">
        <f>IF('Données brutes'!F218&lt;&gt;"",IF('Données brutes'!F218+0&lt;=0.015,0.015,IF('Données brutes'!F218+0&gt;=0.5,0.5,'Données brutes'!F218+0)),"")</f>
        <v/>
      </c>
      <c r="F218" s="26" t="str">
        <f>IF('Données brutes'!G218&lt;&gt;"",IF('Données brutes'!G218+0&lt;=1,1,IF('Données brutes'!G218+0&gt;=80,80,'Données brutes'!G218+0)),"")</f>
        <v/>
      </c>
      <c r="H218" s="28" t="str">
        <f t="shared" si="43"/>
        <v/>
      </c>
      <c r="I218" s="28" t="str">
        <f t="shared" si="44"/>
        <v/>
      </c>
      <c r="J218" s="28" t="str">
        <f t="shared" si="45"/>
        <v/>
      </c>
      <c r="K218" s="28" t="str">
        <f t="shared" si="46"/>
        <v/>
      </c>
      <c r="L218" s="28" t="str">
        <f t="shared" si="47"/>
        <v/>
      </c>
      <c r="M218" s="28" t="str">
        <f t="shared" si="48"/>
        <v/>
      </c>
      <c r="O218" s="28" t="str">
        <f t="shared" si="49"/>
        <v/>
      </c>
      <c r="P218" s="28" t="str">
        <f t="shared" si="50"/>
        <v/>
      </c>
      <c r="Q218" s="28" t="str">
        <f t="shared" si="51"/>
        <v/>
      </c>
      <c r="R218" s="28" t="str">
        <f t="shared" si="52"/>
        <v/>
      </c>
      <c r="S218" s="28" t="str">
        <f t="shared" si="53"/>
        <v/>
      </c>
      <c r="T218" s="28" t="str">
        <f t="shared" si="54"/>
        <v/>
      </c>
      <c r="U218" s="29" t="str">
        <f>IF(COUNT(A218:F218)&gt;='Données brutes'!$I$2,MIN(O218:T218),"")</f>
        <v/>
      </c>
      <c r="V218" s="30" t="str">
        <f t="shared" si="55"/>
        <v/>
      </c>
    </row>
    <row r="219" spans="1:22" hidden="1" x14ac:dyDescent="0.2">
      <c r="A219" s="25" t="str">
        <f>IF('Données brutes'!B219&lt;&gt;"",IF('Données brutes'!B219+0&lt;=1,1,IF('Données brutes'!B219+0&gt;=6000,6000,'Données brutes'!B219+0)),"")</f>
        <v/>
      </c>
      <c r="B219" s="27" t="str">
        <f>IF('Données brutes'!C219&lt;&gt;"",IF('Données brutes'!C219+0&gt;=20,20,'Données brutes'!C219+0),"")</f>
        <v/>
      </c>
      <c r="C219" s="27" t="str">
        <f>IF('Données brutes'!D219&lt;&gt;"",IF('Données brutes'!D219+0&gt;=20,20,'Données brutes'!D219+0),"")</f>
        <v/>
      </c>
      <c r="D219" s="27" t="str">
        <f>IF('Données brutes'!E219&lt;&gt;"",IF('Données brutes'!E219+0&gt;=10,10,'Données brutes'!E219+0),"")</f>
        <v/>
      </c>
      <c r="E219" s="31" t="str">
        <f>IF('Données brutes'!F219&lt;&gt;"",IF('Données brutes'!F219+0&lt;=0.015,0.015,IF('Données brutes'!F219+0&gt;=0.5,0.5,'Données brutes'!F219+0)),"")</f>
        <v/>
      </c>
      <c r="F219" s="26" t="str">
        <f>IF('Données brutes'!G219&lt;&gt;"",IF('Données brutes'!G219+0&lt;=1,1,IF('Données brutes'!G219+0&gt;=80,80,'Données brutes'!G219+0)),"")</f>
        <v/>
      </c>
      <c r="H219" s="28" t="str">
        <f t="shared" si="43"/>
        <v/>
      </c>
      <c r="I219" s="28" t="str">
        <f t="shared" si="44"/>
        <v/>
      </c>
      <c r="J219" s="28" t="str">
        <f t="shared" si="45"/>
        <v/>
      </c>
      <c r="K219" s="28" t="str">
        <f t="shared" si="46"/>
        <v/>
      </c>
      <c r="L219" s="28" t="str">
        <f t="shared" si="47"/>
        <v/>
      </c>
      <c r="M219" s="28" t="str">
        <f t="shared" si="48"/>
        <v/>
      </c>
      <c r="O219" s="28" t="str">
        <f t="shared" si="49"/>
        <v/>
      </c>
      <c r="P219" s="28" t="str">
        <f t="shared" si="50"/>
        <v/>
      </c>
      <c r="Q219" s="28" t="str">
        <f t="shared" si="51"/>
        <v/>
      </c>
      <c r="R219" s="28" t="str">
        <f t="shared" si="52"/>
        <v/>
      </c>
      <c r="S219" s="28" t="str">
        <f t="shared" si="53"/>
        <v/>
      </c>
      <c r="T219" s="28" t="str">
        <f t="shared" si="54"/>
        <v/>
      </c>
      <c r="U219" s="29" t="str">
        <f>IF(COUNT(A219:F219)&gt;='Données brutes'!$I$2,MIN(O219:T219),"")</f>
        <v/>
      </c>
      <c r="V219" s="30" t="str">
        <f t="shared" si="55"/>
        <v/>
      </c>
    </row>
    <row r="220" spans="1:22" hidden="1" x14ac:dyDescent="0.2">
      <c r="A220" s="25" t="str">
        <f>IF('Données brutes'!B220&lt;&gt;"",IF('Données brutes'!B220+0&lt;=1,1,IF('Données brutes'!B220+0&gt;=6000,6000,'Données brutes'!B220+0)),"")</f>
        <v/>
      </c>
      <c r="B220" s="27" t="str">
        <f>IF('Données brutes'!C220&lt;&gt;"",IF('Données brutes'!C220+0&gt;=20,20,'Données brutes'!C220+0),"")</f>
        <v/>
      </c>
      <c r="C220" s="27" t="str">
        <f>IF('Données brutes'!D220&lt;&gt;"",IF('Données brutes'!D220+0&gt;=20,20,'Données brutes'!D220+0),"")</f>
        <v/>
      </c>
      <c r="D220" s="27" t="str">
        <f>IF('Données brutes'!E220&lt;&gt;"",IF('Données brutes'!E220+0&gt;=10,10,'Données brutes'!E220+0),"")</f>
        <v/>
      </c>
      <c r="E220" s="31" t="str">
        <f>IF('Données brutes'!F220&lt;&gt;"",IF('Données brutes'!F220+0&lt;=0.015,0.015,IF('Données brutes'!F220+0&gt;=0.5,0.5,'Données brutes'!F220+0)),"")</f>
        <v/>
      </c>
      <c r="F220" s="26" t="str">
        <f>IF('Données brutes'!G220&lt;&gt;"",IF('Données brutes'!G220+0&lt;=1,1,IF('Données brutes'!G220+0&gt;=80,80,'Données brutes'!G220+0)),"")</f>
        <v/>
      </c>
      <c r="H220" s="28" t="str">
        <f t="shared" si="43"/>
        <v/>
      </c>
      <c r="I220" s="28" t="str">
        <f t="shared" si="44"/>
        <v/>
      </c>
      <c r="J220" s="28" t="str">
        <f t="shared" si="45"/>
        <v/>
      </c>
      <c r="K220" s="28" t="str">
        <f t="shared" si="46"/>
        <v/>
      </c>
      <c r="L220" s="28" t="str">
        <f t="shared" si="47"/>
        <v/>
      </c>
      <c r="M220" s="28" t="str">
        <f t="shared" si="48"/>
        <v/>
      </c>
      <c r="O220" s="28" t="str">
        <f t="shared" si="49"/>
        <v/>
      </c>
      <c r="P220" s="28" t="str">
        <f t="shared" si="50"/>
        <v/>
      </c>
      <c r="Q220" s="28" t="str">
        <f t="shared" si="51"/>
        <v/>
      </c>
      <c r="R220" s="28" t="str">
        <f t="shared" si="52"/>
        <v/>
      </c>
      <c r="S220" s="28" t="str">
        <f t="shared" si="53"/>
        <v/>
      </c>
      <c r="T220" s="28" t="str">
        <f t="shared" si="54"/>
        <v/>
      </c>
      <c r="U220" s="29" t="str">
        <f>IF(COUNT(A220:F220)&gt;='Données brutes'!$I$2,MIN(O220:T220),"")</f>
        <v/>
      </c>
      <c r="V220" s="30" t="str">
        <f t="shared" si="55"/>
        <v/>
      </c>
    </row>
    <row r="221" spans="1:22" hidden="1" x14ac:dyDescent="0.2">
      <c r="A221" s="25" t="str">
        <f>IF('Données brutes'!B221&lt;&gt;"",IF('Données brutes'!B221+0&lt;=1,1,IF('Données brutes'!B221+0&gt;=6000,6000,'Données brutes'!B221+0)),"")</f>
        <v/>
      </c>
      <c r="B221" s="27" t="str">
        <f>IF('Données brutes'!C221&lt;&gt;"",IF('Données brutes'!C221+0&gt;=20,20,'Données brutes'!C221+0),"")</f>
        <v/>
      </c>
      <c r="C221" s="27" t="str">
        <f>IF('Données brutes'!D221&lt;&gt;"",IF('Données brutes'!D221+0&gt;=20,20,'Données brutes'!D221+0),"")</f>
        <v/>
      </c>
      <c r="D221" s="27" t="str">
        <f>IF('Données brutes'!E221&lt;&gt;"",IF('Données brutes'!E221+0&gt;=10,10,'Données brutes'!E221+0),"")</f>
        <v/>
      </c>
      <c r="E221" s="31" t="str">
        <f>IF('Données brutes'!F221&lt;&gt;"",IF('Données brutes'!F221+0&lt;=0.015,0.015,IF('Données brutes'!F221+0&gt;=0.5,0.5,'Données brutes'!F221+0)),"")</f>
        <v/>
      </c>
      <c r="F221" s="26" t="str">
        <f>IF('Données brutes'!G221&lt;&gt;"",IF('Données brutes'!G221+0&lt;=1,1,IF('Données brutes'!G221+0&gt;=80,80,'Données brutes'!G221+0)),"")</f>
        <v/>
      </c>
      <c r="H221" s="28" t="str">
        <f t="shared" si="43"/>
        <v/>
      </c>
      <c r="I221" s="28" t="str">
        <f t="shared" si="44"/>
        <v/>
      </c>
      <c r="J221" s="28" t="str">
        <f t="shared" si="45"/>
        <v/>
      </c>
      <c r="K221" s="28" t="str">
        <f t="shared" si="46"/>
        <v/>
      </c>
      <c r="L221" s="28" t="str">
        <f t="shared" si="47"/>
        <v/>
      </c>
      <c r="M221" s="28" t="str">
        <f t="shared" si="48"/>
        <v/>
      </c>
      <c r="O221" s="28" t="str">
        <f t="shared" si="49"/>
        <v/>
      </c>
      <c r="P221" s="28" t="str">
        <f t="shared" si="50"/>
        <v/>
      </c>
      <c r="Q221" s="28" t="str">
        <f t="shared" si="51"/>
        <v/>
      </c>
      <c r="R221" s="28" t="str">
        <f t="shared" si="52"/>
        <v/>
      </c>
      <c r="S221" s="28" t="str">
        <f t="shared" si="53"/>
        <v/>
      </c>
      <c r="T221" s="28" t="str">
        <f t="shared" si="54"/>
        <v/>
      </c>
      <c r="U221" s="29" t="str">
        <f>IF(COUNT(A221:F221)&gt;='Données brutes'!$I$2,MIN(O221:T221),"")</f>
        <v/>
      </c>
      <c r="V221" s="30" t="str">
        <f t="shared" si="55"/>
        <v/>
      </c>
    </row>
    <row r="222" spans="1:22" hidden="1" x14ac:dyDescent="0.2">
      <c r="A222" s="25" t="str">
        <f>IF('Données brutes'!B222&lt;&gt;"",IF('Données brutes'!B222+0&lt;=1,1,IF('Données brutes'!B222+0&gt;=6000,6000,'Données brutes'!B222+0)),"")</f>
        <v/>
      </c>
      <c r="B222" s="27" t="str">
        <f>IF('Données brutes'!C222&lt;&gt;"",IF('Données brutes'!C222+0&gt;=20,20,'Données brutes'!C222+0),"")</f>
        <v/>
      </c>
      <c r="C222" s="27" t="str">
        <f>IF('Données brutes'!D222&lt;&gt;"",IF('Données brutes'!D222+0&gt;=20,20,'Données brutes'!D222+0),"")</f>
        <v/>
      </c>
      <c r="D222" s="27" t="str">
        <f>IF('Données brutes'!E222&lt;&gt;"",IF('Données brutes'!E222+0&gt;=10,10,'Données brutes'!E222+0),"")</f>
        <v/>
      </c>
      <c r="E222" s="31" t="str">
        <f>IF('Données brutes'!F222&lt;&gt;"",IF('Données brutes'!F222+0&lt;=0.015,0.015,IF('Données brutes'!F222+0&gt;=0.5,0.5,'Données brutes'!F222+0)),"")</f>
        <v/>
      </c>
      <c r="F222" s="26" t="str">
        <f>IF('Données brutes'!G222&lt;&gt;"",IF('Données brutes'!G222+0&lt;=1,1,IF('Données brutes'!G222+0&gt;=80,80,'Données brutes'!G222+0)),"")</f>
        <v/>
      </c>
      <c r="H222" s="28" t="str">
        <f t="shared" si="43"/>
        <v/>
      </c>
      <c r="I222" s="28" t="str">
        <f t="shared" si="44"/>
        <v/>
      </c>
      <c r="J222" s="28" t="str">
        <f t="shared" si="45"/>
        <v/>
      </c>
      <c r="K222" s="28" t="str">
        <f t="shared" si="46"/>
        <v/>
      </c>
      <c r="L222" s="28" t="str">
        <f t="shared" si="47"/>
        <v/>
      </c>
      <c r="M222" s="28" t="str">
        <f t="shared" si="48"/>
        <v/>
      </c>
      <c r="O222" s="28" t="str">
        <f t="shared" si="49"/>
        <v/>
      </c>
      <c r="P222" s="28" t="str">
        <f t="shared" si="50"/>
        <v/>
      </c>
      <c r="Q222" s="28" t="str">
        <f t="shared" si="51"/>
        <v/>
      </c>
      <c r="R222" s="28" t="str">
        <f t="shared" si="52"/>
        <v/>
      </c>
      <c r="S222" s="28" t="str">
        <f t="shared" si="53"/>
        <v/>
      </c>
      <c r="T222" s="28" t="str">
        <f t="shared" si="54"/>
        <v/>
      </c>
      <c r="U222" s="29" t="str">
        <f>IF(COUNT(A222:F222)&gt;='Données brutes'!$I$2,MIN(O222:T222),"")</f>
        <v/>
      </c>
      <c r="V222" s="30" t="str">
        <f t="shared" si="55"/>
        <v/>
      </c>
    </row>
    <row r="223" spans="1:22" hidden="1" x14ac:dyDescent="0.2">
      <c r="A223" s="25" t="str">
        <f>IF('Données brutes'!B223&lt;&gt;"",IF('Données brutes'!B223+0&lt;=1,1,IF('Données brutes'!B223+0&gt;=6000,6000,'Données brutes'!B223+0)),"")</f>
        <v/>
      </c>
      <c r="B223" s="27" t="str">
        <f>IF('Données brutes'!C223&lt;&gt;"",IF('Données brutes'!C223+0&gt;=20,20,'Données brutes'!C223+0),"")</f>
        <v/>
      </c>
      <c r="C223" s="27" t="str">
        <f>IF('Données brutes'!D223&lt;&gt;"",IF('Données brutes'!D223+0&gt;=20,20,'Données brutes'!D223+0),"")</f>
        <v/>
      </c>
      <c r="D223" s="27" t="str">
        <f>IF('Données brutes'!E223&lt;&gt;"",IF('Données brutes'!E223+0&gt;=10,10,'Données brutes'!E223+0),"")</f>
        <v/>
      </c>
      <c r="E223" s="31" t="str">
        <f>IF('Données brutes'!F223&lt;&gt;"",IF('Données brutes'!F223+0&lt;=0.015,0.015,IF('Données brutes'!F223+0&gt;=0.5,0.5,'Données brutes'!F223+0)),"")</f>
        <v/>
      </c>
      <c r="F223" s="26" t="str">
        <f>IF('Données brutes'!G223&lt;&gt;"",IF('Données brutes'!G223+0&lt;=1,1,IF('Données brutes'!G223+0&gt;=80,80,'Données brutes'!G223+0)),"")</f>
        <v/>
      </c>
      <c r="H223" s="28" t="str">
        <f t="shared" si="43"/>
        <v/>
      </c>
      <c r="I223" s="28" t="str">
        <f t="shared" si="44"/>
        <v/>
      </c>
      <c r="J223" s="28" t="str">
        <f t="shared" si="45"/>
        <v/>
      </c>
      <c r="K223" s="28" t="str">
        <f t="shared" si="46"/>
        <v/>
      </c>
      <c r="L223" s="28" t="str">
        <f t="shared" si="47"/>
        <v/>
      </c>
      <c r="M223" s="28" t="str">
        <f t="shared" si="48"/>
        <v/>
      </c>
      <c r="O223" s="28" t="str">
        <f t="shared" si="49"/>
        <v/>
      </c>
      <c r="P223" s="28" t="str">
        <f t="shared" si="50"/>
        <v/>
      </c>
      <c r="Q223" s="28" t="str">
        <f t="shared" si="51"/>
        <v/>
      </c>
      <c r="R223" s="28" t="str">
        <f t="shared" si="52"/>
        <v/>
      </c>
      <c r="S223" s="28" t="str">
        <f t="shared" si="53"/>
        <v/>
      </c>
      <c r="T223" s="28" t="str">
        <f t="shared" si="54"/>
        <v/>
      </c>
      <c r="U223" s="29" t="str">
        <f>IF(COUNT(A223:F223)&gt;='Données brutes'!$I$2,MIN(O223:T223),"")</f>
        <v/>
      </c>
      <c r="V223" s="30" t="str">
        <f t="shared" si="55"/>
        <v/>
      </c>
    </row>
    <row r="224" spans="1:22" hidden="1" x14ac:dyDescent="0.2">
      <c r="A224" s="25" t="str">
        <f>IF('Données brutes'!B224&lt;&gt;"",IF('Données brutes'!B224+0&lt;=1,1,IF('Données brutes'!B224+0&gt;=6000,6000,'Données brutes'!B224+0)),"")</f>
        <v/>
      </c>
      <c r="B224" s="27" t="str">
        <f>IF('Données brutes'!C224&lt;&gt;"",IF('Données brutes'!C224+0&gt;=20,20,'Données brutes'!C224+0),"")</f>
        <v/>
      </c>
      <c r="C224" s="27" t="str">
        <f>IF('Données brutes'!D224&lt;&gt;"",IF('Données brutes'!D224+0&gt;=20,20,'Données brutes'!D224+0),"")</f>
        <v/>
      </c>
      <c r="D224" s="27" t="str">
        <f>IF('Données brutes'!E224&lt;&gt;"",IF('Données brutes'!E224+0&gt;=10,10,'Données brutes'!E224+0),"")</f>
        <v/>
      </c>
      <c r="E224" s="31" t="str">
        <f>IF('Données brutes'!F224&lt;&gt;"",IF('Données brutes'!F224+0&lt;=0.015,0.015,IF('Données brutes'!F224+0&gt;=0.5,0.5,'Données brutes'!F224+0)),"")</f>
        <v/>
      </c>
      <c r="F224" s="26" t="str">
        <f>IF('Données brutes'!G224&lt;&gt;"",IF('Données brutes'!G224+0&lt;=1,1,IF('Données brutes'!G224+0&gt;=80,80,'Données brutes'!G224+0)),"")</f>
        <v/>
      </c>
      <c r="H224" s="28" t="str">
        <f t="shared" si="43"/>
        <v/>
      </c>
      <c r="I224" s="28" t="str">
        <f t="shared" si="44"/>
        <v/>
      </c>
      <c r="J224" s="28" t="str">
        <f t="shared" si="45"/>
        <v/>
      </c>
      <c r="K224" s="28" t="str">
        <f t="shared" si="46"/>
        <v/>
      </c>
      <c r="L224" s="28" t="str">
        <f t="shared" si="47"/>
        <v/>
      </c>
      <c r="M224" s="28" t="str">
        <f t="shared" si="48"/>
        <v/>
      </c>
      <c r="O224" s="28" t="str">
        <f t="shared" si="49"/>
        <v/>
      </c>
      <c r="P224" s="28" t="str">
        <f t="shared" si="50"/>
        <v/>
      </c>
      <c r="Q224" s="28" t="str">
        <f t="shared" si="51"/>
        <v/>
      </c>
      <c r="R224" s="28" t="str">
        <f t="shared" si="52"/>
        <v/>
      </c>
      <c r="S224" s="28" t="str">
        <f t="shared" si="53"/>
        <v/>
      </c>
      <c r="T224" s="28" t="str">
        <f t="shared" si="54"/>
        <v/>
      </c>
      <c r="U224" s="29" t="str">
        <f>IF(COUNT(A224:F224)&gt;='Données brutes'!$I$2,MIN(O224:T224),"")</f>
        <v/>
      </c>
      <c r="V224" s="30" t="str">
        <f t="shared" si="55"/>
        <v/>
      </c>
    </row>
    <row r="225" spans="1:22" hidden="1" x14ac:dyDescent="0.2">
      <c r="A225" s="25" t="str">
        <f>IF('Données brutes'!B225&lt;&gt;"",IF('Données brutes'!B225+0&lt;=1,1,IF('Données brutes'!B225+0&gt;=6000,6000,'Données brutes'!B225+0)),"")</f>
        <v/>
      </c>
      <c r="B225" s="27" t="str">
        <f>IF('Données brutes'!C225&lt;&gt;"",IF('Données brutes'!C225+0&gt;=20,20,'Données brutes'!C225+0),"")</f>
        <v/>
      </c>
      <c r="C225" s="27" t="str">
        <f>IF('Données brutes'!D225&lt;&gt;"",IF('Données brutes'!D225+0&gt;=20,20,'Données brutes'!D225+0),"")</f>
        <v/>
      </c>
      <c r="D225" s="27" t="str">
        <f>IF('Données brutes'!E225&lt;&gt;"",IF('Données brutes'!E225+0&gt;=10,10,'Données brutes'!E225+0),"")</f>
        <v/>
      </c>
      <c r="E225" s="31" t="str">
        <f>IF('Données brutes'!F225&lt;&gt;"",IF('Données brutes'!F225+0&lt;=0.015,0.015,IF('Données brutes'!F225+0&gt;=0.5,0.5,'Données brutes'!F225+0)),"")</f>
        <v/>
      </c>
      <c r="F225" s="26" t="str">
        <f>IF('Données brutes'!G225&lt;&gt;"",IF('Données brutes'!G225+0&lt;=1,1,IF('Données brutes'!G225+0&gt;=80,80,'Données brutes'!G225+0)),"")</f>
        <v/>
      </c>
      <c r="H225" s="28" t="str">
        <f t="shared" si="43"/>
        <v/>
      </c>
      <c r="I225" s="28" t="str">
        <f t="shared" si="44"/>
        <v/>
      </c>
      <c r="J225" s="28" t="str">
        <f t="shared" si="45"/>
        <v/>
      </c>
      <c r="K225" s="28" t="str">
        <f t="shared" si="46"/>
        <v/>
      </c>
      <c r="L225" s="28" t="str">
        <f t="shared" si="47"/>
        <v/>
      </c>
      <c r="M225" s="28" t="str">
        <f t="shared" si="48"/>
        <v/>
      </c>
      <c r="O225" s="28" t="str">
        <f t="shared" si="49"/>
        <v/>
      </c>
      <c r="P225" s="28" t="str">
        <f t="shared" si="50"/>
        <v/>
      </c>
      <c r="Q225" s="28" t="str">
        <f t="shared" si="51"/>
        <v/>
      </c>
      <c r="R225" s="28" t="str">
        <f t="shared" si="52"/>
        <v/>
      </c>
      <c r="S225" s="28" t="str">
        <f t="shared" si="53"/>
        <v/>
      </c>
      <c r="T225" s="28" t="str">
        <f t="shared" si="54"/>
        <v/>
      </c>
      <c r="U225" s="29" t="str">
        <f>IF(COUNT(A225:F225)&gt;='Données brutes'!$I$2,MIN(O225:T225),"")</f>
        <v/>
      </c>
      <c r="V225" s="30" t="str">
        <f t="shared" si="55"/>
        <v/>
      </c>
    </row>
    <row r="226" spans="1:22" hidden="1" x14ac:dyDescent="0.2">
      <c r="A226" s="25" t="str">
        <f>IF('Données brutes'!B226&lt;&gt;"",IF('Données brutes'!B226+0&lt;=1,1,IF('Données brutes'!B226+0&gt;=6000,6000,'Données brutes'!B226+0)),"")</f>
        <v/>
      </c>
      <c r="B226" s="27" t="str">
        <f>IF('Données brutes'!C226&lt;&gt;"",IF('Données brutes'!C226+0&gt;=20,20,'Données brutes'!C226+0),"")</f>
        <v/>
      </c>
      <c r="C226" s="27" t="str">
        <f>IF('Données brutes'!D226&lt;&gt;"",IF('Données brutes'!D226+0&gt;=20,20,'Données brutes'!D226+0),"")</f>
        <v/>
      </c>
      <c r="D226" s="27" t="str">
        <f>IF('Données brutes'!E226&lt;&gt;"",IF('Données brutes'!E226+0&gt;=10,10,'Données brutes'!E226+0),"")</f>
        <v/>
      </c>
      <c r="E226" s="31" t="str">
        <f>IF('Données brutes'!F226&lt;&gt;"",IF('Données brutes'!F226+0&lt;=0.015,0.015,IF('Données brutes'!F226+0&gt;=0.5,0.5,'Données brutes'!F226+0)),"")</f>
        <v/>
      </c>
      <c r="F226" s="26" t="str">
        <f>IF('Données brutes'!G226&lt;&gt;"",IF('Données brutes'!G226+0&lt;=1,1,IF('Données brutes'!G226+0&gt;=80,80,'Données brutes'!G226+0)),"")</f>
        <v/>
      </c>
      <c r="H226" s="28" t="str">
        <f t="shared" si="43"/>
        <v/>
      </c>
      <c r="I226" s="28" t="str">
        <f t="shared" si="44"/>
        <v/>
      </c>
      <c r="J226" s="28" t="str">
        <f t="shared" si="45"/>
        <v/>
      </c>
      <c r="K226" s="28" t="str">
        <f t="shared" si="46"/>
        <v/>
      </c>
      <c r="L226" s="28" t="str">
        <f t="shared" si="47"/>
        <v/>
      </c>
      <c r="M226" s="28" t="str">
        <f t="shared" si="48"/>
        <v/>
      </c>
      <c r="O226" s="28" t="str">
        <f t="shared" si="49"/>
        <v/>
      </c>
      <c r="P226" s="28" t="str">
        <f t="shared" si="50"/>
        <v/>
      </c>
      <c r="Q226" s="28" t="str">
        <f t="shared" si="51"/>
        <v/>
      </c>
      <c r="R226" s="28" t="str">
        <f t="shared" si="52"/>
        <v/>
      </c>
      <c r="S226" s="28" t="str">
        <f t="shared" si="53"/>
        <v/>
      </c>
      <c r="T226" s="28" t="str">
        <f t="shared" si="54"/>
        <v/>
      </c>
      <c r="U226" s="29" t="str">
        <f>IF(COUNT(A226:F226)&gt;='Données brutes'!$I$2,MIN(O226:T226),"")</f>
        <v/>
      </c>
      <c r="V226" s="30" t="str">
        <f t="shared" si="55"/>
        <v/>
      </c>
    </row>
    <row r="227" spans="1:22" hidden="1" x14ac:dyDescent="0.2">
      <c r="A227" s="25" t="str">
        <f>IF('Données brutes'!B227&lt;&gt;"",IF('Données brutes'!B227+0&lt;=1,1,IF('Données brutes'!B227+0&gt;=6000,6000,'Données brutes'!B227+0)),"")</f>
        <v/>
      </c>
      <c r="B227" s="27" t="str">
        <f>IF('Données brutes'!C227&lt;&gt;"",IF('Données brutes'!C227+0&gt;=20,20,'Données brutes'!C227+0),"")</f>
        <v/>
      </c>
      <c r="C227" s="27" t="str">
        <f>IF('Données brutes'!D227&lt;&gt;"",IF('Données brutes'!D227+0&gt;=20,20,'Données brutes'!D227+0),"")</f>
        <v/>
      </c>
      <c r="D227" s="27" t="str">
        <f>IF('Données brutes'!E227&lt;&gt;"",IF('Données brutes'!E227+0&gt;=10,10,'Données brutes'!E227+0),"")</f>
        <v/>
      </c>
      <c r="E227" s="31" t="str">
        <f>IF('Données brutes'!F227&lt;&gt;"",IF('Données brutes'!F227+0&lt;=0.015,0.015,IF('Données brutes'!F227+0&gt;=0.5,0.5,'Données brutes'!F227+0)),"")</f>
        <v/>
      </c>
      <c r="F227" s="26" t="str">
        <f>IF('Données brutes'!G227&lt;&gt;"",IF('Données brutes'!G227+0&lt;=1,1,IF('Données brutes'!G227+0&gt;=80,80,'Données brutes'!G227+0)),"")</f>
        <v/>
      </c>
      <c r="H227" s="28" t="str">
        <f t="shared" si="43"/>
        <v/>
      </c>
      <c r="I227" s="28" t="str">
        <f t="shared" si="44"/>
        <v/>
      </c>
      <c r="J227" s="28" t="str">
        <f t="shared" si="45"/>
        <v/>
      </c>
      <c r="K227" s="28" t="str">
        <f t="shared" si="46"/>
        <v/>
      </c>
      <c r="L227" s="28" t="str">
        <f t="shared" si="47"/>
        <v/>
      </c>
      <c r="M227" s="28" t="str">
        <f t="shared" si="48"/>
        <v/>
      </c>
      <c r="O227" s="28" t="str">
        <f t="shared" si="49"/>
        <v/>
      </c>
      <c r="P227" s="28" t="str">
        <f t="shared" si="50"/>
        <v/>
      </c>
      <c r="Q227" s="28" t="str">
        <f t="shared" si="51"/>
        <v/>
      </c>
      <c r="R227" s="28" t="str">
        <f t="shared" si="52"/>
        <v/>
      </c>
      <c r="S227" s="28" t="str">
        <f t="shared" si="53"/>
        <v/>
      </c>
      <c r="T227" s="28" t="str">
        <f t="shared" si="54"/>
        <v/>
      </c>
      <c r="U227" s="29" t="str">
        <f>IF(COUNT(A227:F227)&gt;='Données brutes'!$I$2,MIN(O227:T227),"")</f>
        <v/>
      </c>
      <c r="V227" s="30" t="str">
        <f t="shared" si="55"/>
        <v/>
      </c>
    </row>
    <row r="228" spans="1:22" hidden="1" x14ac:dyDescent="0.2">
      <c r="A228" s="25" t="str">
        <f>IF('Données brutes'!B228&lt;&gt;"",IF('Données brutes'!B228+0&lt;=1,1,IF('Données brutes'!B228+0&gt;=6000,6000,'Données brutes'!B228+0)),"")</f>
        <v/>
      </c>
      <c r="B228" s="27" t="str">
        <f>IF('Données brutes'!C228&lt;&gt;"",IF('Données brutes'!C228+0&gt;=20,20,'Données brutes'!C228+0),"")</f>
        <v/>
      </c>
      <c r="C228" s="27" t="str">
        <f>IF('Données brutes'!D228&lt;&gt;"",IF('Données brutes'!D228+0&gt;=20,20,'Données brutes'!D228+0),"")</f>
        <v/>
      </c>
      <c r="D228" s="27" t="str">
        <f>IF('Données brutes'!E228&lt;&gt;"",IF('Données brutes'!E228+0&gt;=10,10,'Données brutes'!E228+0),"")</f>
        <v/>
      </c>
      <c r="E228" s="31" t="str">
        <f>IF('Données brutes'!F228&lt;&gt;"",IF('Données brutes'!F228+0&lt;=0.015,0.015,IF('Données brutes'!F228+0&gt;=0.5,0.5,'Données brutes'!F228+0)),"")</f>
        <v/>
      </c>
      <c r="F228" s="26" t="str">
        <f>IF('Données brutes'!G228&lt;&gt;"",IF('Données brutes'!G228+0&lt;=1,1,IF('Données brutes'!G228+0&gt;=80,80,'Données brutes'!G228+0)),"")</f>
        <v/>
      </c>
      <c r="H228" s="28" t="str">
        <f t="shared" si="43"/>
        <v/>
      </c>
      <c r="I228" s="28" t="str">
        <f t="shared" si="44"/>
        <v/>
      </c>
      <c r="J228" s="28" t="str">
        <f t="shared" si="45"/>
        <v/>
      </c>
      <c r="K228" s="28" t="str">
        <f t="shared" si="46"/>
        <v/>
      </c>
      <c r="L228" s="28" t="str">
        <f t="shared" si="47"/>
        <v/>
      </c>
      <c r="M228" s="28" t="str">
        <f t="shared" si="48"/>
        <v/>
      </c>
      <c r="O228" s="28" t="str">
        <f t="shared" si="49"/>
        <v/>
      </c>
      <c r="P228" s="28" t="str">
        <f t="shared" si="50"/>
        <v/>
      </c>
      <c r="Q228" s="28" t="str">
        <f t="shared" si="51"/>
        <v/>
      </c>
      <c r="R228" s="28" t="str">
        <f t="shared" si="52"/>
        <v/>
      </c>
      <c r="S228" s="28" t="str">
        <f t="shared" si="53"/>
        <v/>
      </c>
      <c r="T228" s="28" t="str">
        <f t="shared" si="54"/>
        <v/>
      </c>
      <c r="U228" s="29" t="str">
        <f>IF(COUNT(A228:F228)&gt;='Données brutes'!$I$2,MIN(O228:T228),"")</f>
        <v/>
      </c>
      <c r="V228" s="30" t="str">
        <f t="shared" si="55"/>
        <v/>
      </c>
    </row>
    <row r="229" spans="1:22" hidden="1" x14ac:dyDescent="0.2">
      <c r="A229" s="25" t="str">
        <f>IF('Données brutes'!B229&lt;&gt;"",IF('Données brutes'!B229+0&lt;=1,1,IF('Données brutes'!B229+0&gt;=6000,6000,'Données brutes'!B229+0)),"")</f>
        <v/>
      </c>
      <c r="B229" s="27" t="str">
        <f>IF('Données brutes'!C229&lt;&gt;"",IF('Données brutes'!C229+0&gt;=20,20,'Données brutes'!C229+0),"")</f>
        <v/>
      </c>
      <c r="C229" s="27" t="str">
        <f>IF('Données brutes'!D229&lt;&gt;"",IF('Données brutes'!D229+0&gt;=20,20,'Données brutes'!D229+0),"")</f>
        <v/>
      </c>
      <c r="D229" s="27" t="str">
        <f>IF('Données brutes'!E229&lt;&gt;"",IF('Données brutes'!E229+0&gt;=10,10,'Données brutes'!E229+0),"")</f>
        <v/>
      </c>
      <c r="E229" s="31" t="str">
        <f>IF('Données brutes'!F229&lt;&gt;"",IF('Données brutes'!F229+0&lt;=0.015,0.015,IF('Données brutes'!F229+0&gt;=0.5,0.5,'Données brutes'!F229+0)),"")</f>
        <v/>
      </c>
      <c r="F229" s="26" t="str">
        <f>IF('Données brutes'!G229&lt;&gt;"",IF('Données brutes'!G229+0&lt;=1,1,IF('Données brutes'!G229+0&gt;=80,80,'Données brutes'!G229+0)),"")</f>
        <v/>
      </c>
      <c r="H229" s="28" t="str">
        <f t="shared" si="43"/>
        <v/>
      </c>
      <c r="I229" s="28" t="str">
        <f t="shared" si="44"/>
        <v/>
      </c>
      <c r="J229" s="28" t="str">
        <f t="shared" si="45"/>
        <v/>
      </c>
      <c r="K229" s="28" t="str">
        <f t="shared" si="46"/>
        <v/>
      </c>
      <c r="L229" s="28" t="str">
        <f t="shared" si="47"/>
        <v/>
      </c>
      <c r="M229" s="28" t="str">
        <f t="shared" si="48"/>
        <v/>
      </c>
      <c r="O229" s="28" t="str">
        <f t="shared" si="49"/>
        <v/>
      </c>
      <c r="P229" s="28" t="str">
        <f t="shared" si="50"/>
        <v/>
      </c>
      <c r="Q229" s="28" t="str">
        <f t="shared" si="51"/>
        <v/>
      </c>
      <c r="R229" s="28" t="str">
        <f t="shared" si="52"/>
        <v/>
      </c>
      <c r="S229" s="28" t="str">
        <f t="shared" si="53"/>
        <v/>
      </c>
      <c r="T229" s="28" t="str">
        <f t="shared" si="54"/>
        <v/>
      </c>
      <c r="U229" s="29" t="str">
        <f>IF(COUNT(A229:F229)&gt;='Données brutes'!$I$2,MIN(O229:T229),"")</f>
        <v/>
      </c>
      <c r="V229" s="30" t="str">
        <f t="shared" si="55"/>
        <v/>
      </c>
    </row>
    <row r="230" spans="1:22" hidden="1" x14ac:dyDescent="0.2">
      <c r="A230" s="25" t="str">
        <f>IF('Données brutes'!B230&lt;&gt;"",IF('Données brutes'!B230+0&lt;=1,1,IF('Données brutes'!B230+0&gt;=6000,6000,'Données brutes'!B230+0)),"")</f>
        <v/>
      </c>
      <c r="B230" s="27" t="str">
        <f>IF('Données brutes'!C230&lt;&gt;"",IF('Données brutes'!C230+0&gt;=20,20,'Données brutes'!C230+0),"")</f>
        <v/>
      </c>
      <c r="C230" s="27" t="str">
        <f>IF('Données brutes'!D230&lt;&gt;"",IF('Données brutes'!D230+0&gt;=20,20,'Données brutes'!D230+0),"")</f>
        <v/>
      </c>
      <c r="D230" s="27" t="str">
        <f>IF('Données brutes'!E230&lt;&gt;"",IF('Données brutes'!E230+0&gt;=10,10,'Données brutes'!E230+0),"")</f>
        <v/>
      </c>
      <c r="E230" s="31" t="str">
        <f>IF('Données brutes'!F230&lt;&gt;"",IF('Données brutes'!F230+0&lt;=0.015,0.015,IF('Données brutes'!F230+0&gt;=0.5,0.5,'Données brutes'!F230+0)),"")</f>
        <v/>
      </c>
      <c r="F230" s="26" t="str">
        <f>IF('Données brutes'!G230&lt;&gt;"",IF('Données brutes'!G230+0&lt;=1,1,IF('Données brutes'!G230+0&gt;=80,80,'Données brutes'!G230+0)),"")</f>
        <v/>
      </c>
      <c r="H230" s="28" t="str">
        <f t="shared" si="43"/>
        <v/>
      </c>
      <c r="I230" s="28" t="str">
        <f t="shared" si="44"/>
        <v/>
      </c>
      <c r="J230" s="28" t="str">
        <f t="shared" si="45"/>
        <v/>
      </c>
      <c r="K230" s="28" t="str">
        <f t="shared" si="46"/>
        <v/>
      </c>
      <c r="L230" s="28" t="str">
        <f t="shared" si="47"/>
        <v/>
      </c>
      <c r="M230" s="28" t="str">
        <f t="shared" si="48"/>
        <v/>
      </c>
      <c r="O230" s="28" t="str">
        <f t="shared" si="49"/>
        <v/>
      </c>
      <c r="P230" s="28" t="str">
        <f t="shared" si="50"/>
        <v/>
      </c>
      <c r="Q230" s="28" t="str">
        <f t="shared" si="51"/>
        <v/>
      </c>
      <c r="R230" s="28" t="str">
        <f t="shared" si="52"/>
        <v/>
      </c>
      <c r="S230" s="28" t="str">
        <f t="shared" si="53"/>
        <v/>
      </c>
      <c r="T230" s="28" t="str">
        <f t="shared" si="54"/>
        <v/>
      </c>
      <c r="U230" s="29" t="str">
        <f>IF(COUNT(A230:F230)&gt;='Données brutes'!$I$2,MIN(O230:T230),"")</f>
        <v/>
      </c>
      <c r="V230" s="30" t="str">
        <f t="shared" si="55"/>
        <v/>
      </c>
    </row>
    <row r="231" spans="1:22" hidden="1" x14ac:dyDescent="0.2">
      <c r="A231" s="25" t="str">
        <f>IF('Données brutes'!B231&lt;&gt;"",IF('Données brutes'!B231+0&lt;=1,1,IF('Données brutes'!B231+0&gt;=6000,6000,'Données brutes'!B231+0)),"")</f>
        <v/>
      </c>
      <c r="B231" s="27" t="str">
        <f>IF('Données brutes'!C231&lt;&gt;"",IF('Données brutes'!C231+0&gt;=20,20,'Données brutes'!C231+0),"")</f>
        <v/>
      </c>
      <c r="C231" s="27" t="str">
        <f>IF('Données brutes'!D231&lt;&gt;"",IF('Données brutes'!D231+0&gt;=20,20,'Données brutes'!D231+0),"")</f>
        <v/>
      </c>
      <c r="D231" s="27" t="str">
        <f>IF('Données brutes'!E231&lt;&gt;"",IF('Données brutes'!E231+0&gt;=10,10,'Données brutes'!E231+0),"")</f>
        <v/>
      </c>
      <c r="E231" s="31" t="str">
        <f>IF('Données brutes'!F231&lt;&gt;"",IF('Données brutes'!F231+0&lt;=0.015,0.015,IF('Données brutes'!F231+0&gt;=0.5,0.5,'Données brutes'!F231+0)),"")</f>
        <v/>
      </c>
      <c r="F231" s="26" t="str">
        <f>IF('Données brutes'!G231&lt;&gt;"",IF('Données brutes'!G231+0&lt;=1,1,IF('Données brutes'!G231+0&gt;=80,80,'Données brutes'!G231+0)),"")</f>
        <v/>
      </c>
      <c r="H231" s="28" t="str">
        <f t="shared" si="43"/>
        <v/>
      </c>
      <c r="I231" s="28" t="str">
        <f t="shared" si="44"/>
        <v/>
      </c>
      <c r="J231" s="28" t="str">
        <f t="shared" si="45"/>
        <v/>
      </c>
      <c r="K231" s="28" t="str">
        <f t="shared" si="46"/>
        <v/>
      </c>
      <c r="L231" s="28" t="str">
        <f t="shared" si="47"/>
        <v/>
      </c>
      <c r="M231" s="28" t="str">
        <f t="shared" si="48"/>
        <v/>
      </c>
      <c r="O231" s="28" t="str">
        <f t="shared" si="49"/>
        <v/>
      </c>
      <c r="P231" s="28" t="str">
        <f t="shared" si="50"/>
        <v/>
      </c>
      <c r="Q231" s="28" t="str">
        <f t="shared" si="51"/>
        <v/>
      </c>
      <c r="R231" s="28" t="str">
        <f t="shared" si="52"/>
        <v/>
      </c>
      <c r="S231" s="28" t="str">
        <f t="shared" si="53"/>
        <v/>
      </c>
      <c r="T231" s="28" t="str">
        <f t="shared" si="54"/>
        <v/>
      </c>
      <c r="U231" s="29" t="str">
        <f>IF(COUNT(A231:F231)&gt;='Données brutes'!$I$2,MIN(O231:T231),"")</f>
        <v/>
      </c>
      <c r="V231" s="30" t="str">
        <f t="shared" si="55"/>
        <v/>
      </c>
    </row>
    <row r="232" spans="1:22" hidden="1" x14ac:dyDescent="0.2">
      <c r="A232" s="25" t="str">
        <f>IF('Données brutes'!B232&lt;&gt;"",IF('Données brutes'!B232+0&lt;=1,1,IF('Données brutes'!B232+0&gt;=6000,6000,'Données brutes'!B232+0)),"")</f>
        <v/>
      </c>
      <c r="B232" s="27" t="str">
        <f>IF('Données brutes'!C232&lt;&gt;"",IF('Données brutes'!C232+0&gt;=20,20,'Données brutes'!C232+0),"")</f>
        <v/>
      </c>
      <c r="C232" s="27" t="str">
        <f>IF('Données brutes'!D232&lt;&gt;"",IF('Données brutes'!D232+0&gt;=20,20,'Données brutes'!D232+0),"")</f>
        <v/>
      </c>
      <c r="D232" s="27" t="str">
        <f>IF('Données brutes'!E232&lt;&gt;"",IF('Données brutes'!E232+0&gt;=10,10,'Données brutes'!E232+0),"")</f>
        <v/>
      </c>
      <c r="E232" s="31" t="str">
        <f>IF('Données brutes'!F232&lt;&gt;"",IF('Données brutes'!F232+0&lt;=0.015,0.015,IF('Données brutes'!F232+0&gt;=0.5,0.5,'Données brutes'!F232+0)),"")</f>
        <v/>
      </c>
      <c r="F232" s="26" t="str">
        <f>IF('Données brutes'!G232&lt;&gt;"",IF('Données brutes'!G232+0&lt;=1,1,IF('Données brutes'!G232+0&gt;=80,80,'Données brutes'!G232+0)),"")</f>
        <v/>
      </c>
      <c r="H232" s="28" t="str">
        <f t="shared" si="43"/>
        <v/>
      </c>
      <c r="I232" s="28" t="str">
        <f t="shared" si="44"/>
        <v/>
      </c>
      <c r="J232" s="28" t="str">
        <f t="shared" si="45"/>
        <v/>
      </c>
      <c r="K232" s="28" t="str">
        <f t="shared" si="46"/>
        <v/>
      </c>
      <c r="L232" s="28" t="str">
        <f t="shared" si="47"/>
        <v/>
      </c>
      <c r="M232" s="28" t="str">
        <f t="shared" si="48"/>
        <v/>
      </c>
      <c r="O232" s="28" t="str">
        <f t="shared" si="49"/>
        <v/>
      </c>
      <c r="P232" s="28" t="str">
        <f t="shared" si="50"/>
        <v/>
      </c>
      <c r="Q232" s="28" t="str">
        <f t="shared" si="51"/>
        <v/>
      </c>
      <c r="R232" s="28" t="str">
        <f t="shared" si="52"/>
        <v/>
      </c>
      <c r="S232" s="28" t="str">
        <f t="shared" si="53"/>
        <v/>
      </c>
      <c r="T232" s="28" t="str">
        <f t="shared" si="54"/>
        <v/>
      </c>
      <c r="U232" s="29" t="str">
        <f>IF(COUNT(A232:F232)&gt;='Données brutes'!$I$2,MIN(O232:T232),"")</f>
        <v/>
      </c>
      <c r="V232" s="30" t="str">
        <f t="shared" si="55"/>
        <v/>
      </c>
    </row>
    <row r="233" spans="1:22" hidden="1" x14ac:dyDescent="0.2">
      <c r="A233" s="25" t="str">
        <f>IF('Données brutes'!B233&lt;&gt;"",IF('Données brutes'!B233+0&lt;=1,1,IF('Données brutes'!B233+0&gt;=6000,6000,'Données brutes'!B233+0)),"")</f>
        <v/>
      </c>
      <c r="B233" s="27" t="str">
        <f>IF('Données brutes'!C233&lt;&gt;"",IF('Données brutes'!C233+0&gt;=20,20,'Données brutes'!C233+0),"")</f>
        <v/>
      </c>
      <c r="C233" s="27" t="str">
        <f>IF('Données brutes'!D233&lt;&gt;"",IF('Données brutes'!D233+0&gt;=20,20,'Données brutes'!D233+0),"")</f>
        <v/>
      </c>
      <c r="D233" s="27" t="str">
        <f>IF('Données brutes'!E233&lt;&gt;"",IF('Données brutes'!E233+0&gt;=10,10,'Données brutes'!E233+0),"")</f>
        <v/>
      </c>
      <c r="E233" s="31" t="str">
        <f>IF('Données brutes'!F233&lt;&gt;"",IF('Données brutes'!F233+0&lt;=0.015,0.015,IF('Données brutes'!F233+0&gt;=0.5,0.5,'Données brutes'!F233+0)),"")</f>
        <v/>
      </c>
      <c r="F233" s="26" t="str">
        <f>IF('Données brutes'!G233&lt;&gt;"",IF('Données brutes'!G233+0&lt;=1,1,IF('Données brutes'!G233+0&gt;=80,80,'Données brutes'!G233+0)),"")</f>
        <v/>
      </c>
      <c r="H233" s="28" t="str">
        <f t="shared" si="43"/>
        <v/>
      </c>
      <c r="I233" s="28" t="str">
        <f t="shared" si="44"/>
        <v/>
      </c>
      <c r="J233" s="28" t="str">
        <f t="shared" si="45"/>
        <v/>
      </c>
      <c r="K233" s="28" t="str">
        <f t="shared" si="46"/>
        <v/>
      </c>
      <c r="L233" s="28" t="str">
        <f t="shared" si="47"/>
        <v/>
      </c>
      <c r="M233" s="28" t="str">
        <f t="shared" si="48"/>
        <v/>
      </c>
      <c r="O233" s="28" t="str">
        <f t="shared" si="49"/>
        <v/>
      </c>
      <c r="P233" s="28" t="str">
        <f t="shared" si="50"/>
        <v/>
      </c>
      <c r="Q233" s="28" t="str">
        <f t="shared" si="51"/>
        <v/>
      </c>
      <c r="R233" s="28" t="str">
        <f t="shared" si="52"/>
        <v/>
      </c>
      <c r="S233" s="28" t="str">
        <f t="shared" si="53"/>
        <v/>
      </c>
      <c r="T233" s="28" t="str">
        <f t="shared" si="54"/>
        <v/>
      </c>
      <c r="U233" s="29" t="str">
        <f>IF(COUNT(A233:F233)&gt;='Données brutes'!$I$2,MIN(O233:T233),"")</f>
        <v/>
      </c>
      <c r="V233" s="30" t="str">
        <f t="shared" si="55"/>
        <v/>
      </c>
    </row>
    <row r="234" spans="1:22" hidden="1" x14ac:dyDescent="0.2">
      <c r="A234" s="25" t="str">
        <f>IF('Données brutes'!B234&lt;&gt;"",IF('Données brutes'!B234+0&lt;=1,1,IF('Données brutes'!B234+0&gt;=6000,6000,'Données brutes'!B234+0)),"")</f>
        <v/>
      </c>
      <c r="B234" s="27" t="str">
        <f>IF('Données brutes'!C234&lt;&gt;"",IF('Données brutes'!C234+0&gt;=20,20,'Données brutes'!C234+0),"")</f>
        <v/>
      </c>
      <c r="C234" s="27" t="str">
        <f>IF('Données brutes'!D234&lt;&gt;"",IF('Données brutes'!D234+0&gt;=20,20,'Données brutes'!D234+0),"")</f>
        <v/>
      </c>
      <c r="D234" s="27" t="str">
        <f>IF('Données brutes'!E234&lt;&gt;"",IF('Données brutes'!E234+0&gt;=10,10,'Données brutes'!E234+0),"")</f>
        <v/>
      </c>
      <c r="E234" s="31" t="str">
        <f>IF('Données brutes'!F234&lt;&gt;"",IF('Données brutes'!F234+0&lt;=0.015,0.015,IF('Données brutes'!F234+0&gt;=0.5,0.5,'Données brutes'!F234+0)),"")</f>
        <v/>
      </c>
      <c r="F234" s="26" t="str">
        <f>IF('Données brutes'!G234&lt;&gt;"",IF('Données brutes'!G234+0&lt;=1,1,IF('Données brutes'!G234+0&gt;=80,80,'Données brutes'!G234+0)),"")</f>
        <v/>
      </c>
      <c r="H234" s="28" t="str">
        <f t="shared" si="43"/>
        <v/>
      </c>
      <c r="I234" s="28" t="str">
        <f t="shared" si="44"/>
        <v/>
      </c>
      <c r="J234" s="28" t="str">
        <f t="shared" si="45"/>
        <v/>
      </c>
      <c r="K234" s="28" t="str">
        <f t="shared" si="46"/>
        <v/>
      </c>
      <c r="L234" s="28" t="str">
        <f t="shared" si="47"/>
        <v/>
      </c>
      <c r="M234" s="28" t="str">
        <f t="shared" si="48"/>
        <v/>
      </c>
      <c r="O234" s="28" t="str">
        <f t="shared" si="49"/>
        <v/>
      </c>
      <c r="P234" s="28" t="str">
        <f t="shared" si="50"/>
        <v/>
      </c>
      <c r="Q234" s="28" t="str">
        <f t="shared" si="51"/>
        <v/>
      </c>
      <c r="R234" s="28" t="str">
        <f t="shared" si="52"/>
        <v/>
      </c>
      <c r="S234" s="28" t="str">
        <f t="shared" si="53"/>
        <v/>
      </c>
      <c r="T234" s="28" t="str">
        <f t="shared" si="54"/>
        <v/>
      </c>
      <c r="U234" s="29" t="str">
        <f>IF(COUNT(A234:F234)&gt;='Données brutes'!$I$2,MIN(O234:T234),"")</f>
        <v/>
      </c>
      <c r="V234" s="30" t="str">
        <f t="shared" si="55"/>
        <v/>
      </c>
    </row>
    <row r="235" spans="1:22" hidden="1" x14ac:dyDescent="0.2">
      <c r="A235" s="25" t="str">
        <f>IF('Données brutes'!B235&lt;&gt;"",IF('Données brutes'!B235+0&lt;=1,1,IF('Données brutes'!B235+0&gt;=6000,6000,'Données brutes'!B235+0)),"")</f>
        <v/>
      </c>
      <c r="B235" s="27" t="str">
        <f>IF('Données brutes'!C235&lt;&gt;"",IF('Données brutes'!C235+0&gt;=20,20,'Données brutes'!C235+0),"")</f>
        <v/>
      </c>
      <c r="C235" s="27" t="str">
        <f>IF('Données brutes'!D235&lt;&gt;"",IF('Données brutes'!D235+0&gt;=20,20,'Données brutes'!D235+0),"")</f>
        <v/>
      </c>
      <c r="D235" s="27" t="str">
        <f>IF('Données brutes'!E235&lt;&gt;"",IF('Données brutes'!E235+0&gt;=10,10,'Données brutes'!E235+0),"")</f>
        <v/>
      </c>
      <c r="E235" s="31" t="str">
        <f>IF('Données brutes'!F235&lt;&gt;"",IF('Données brutes'!F235+0&lt;=0.015,0.015,IF('Données brutes'!F235+0&gt;=0.5,0.5,'Données brutes'!F235+0)),"")</f>
        <v/>
      </c>
      <c r="F235" s="26" t="str">
        <f>IF('Données brutes'!G235&lt;&gt;"",IF('Données brutes'!G235+0&lt;=1,1,IF('Données brutes'!G235+0&gt;=80,80,'Données brutes'!G235+0)),"")</f>
        <v/>
      </c>
      <c r="H235" s="28" t="str">
        <f t="shared" si="43"/>
        <v/>
      </c>
      <c r="I235" s="28" t="str">
        <f t="shared" si="44"/>
        <v/>
      </c>
      <c r="J235" s="28" t="str">
        <f t="shared" si="45"/>
        <v/>
      </c>
      <c r="K235" s="28" t="str">
        <f t="shared" si="46"/>
        <v/>
      </c>
      <c r="L235" s="28" t="str">
        <f t="shared" si="47"/>
        <v/>
      </c>
      <c r="M235" s="28" t="str">
        <f t="shared" si="48"/>
        <v/>
      </c>
      <c r="O235" s="28" t="str">
        <f t="shared" si="49"/>
        <v/>
      </c>
      <c r="P235" s="28" t="str">
        <f t="shared" si="50"/>
        <v/>
      </c>
      <c r="Q235" s="28" t="str">
        <f t="shared" si="51"/>
        <v/>
      </c>
      <c r="R235" s="28" t="str">
        <f t="shared" si="52"/>
        <v/>
      </c>
      <c r="S235" s="28" t="str">
        <f t="shared" si="53"/>
        <v/>
      </c>
      <c r="T235" s="28" t="str">
        <f t="shared" si="54"/>
        <v/>
      </c>
      <c r="U235" s="29" t="str">
        <f>IF(COUNT(A235:F235)&gt;='Données brutes'!$I$2,MIN(O235:T235),"")</f>
        <v/>
      </c>
      <c r="V235" s="30" t="str">
        <f t="shared" si="55"/>
        <v/>
      </c>
    </row>
    <row r="236" spans="1:22" hidden="1" x14ac:dyDescent="0.2">
      <c r="A236" s="25" t="str">
        <f>IF('Données brutes'!B236&lt;&gt;"",IF('Données brutes'!B236+0&lt;=1,1,IF('Données brutes'!B236+0&gt;=6000,6000,'Données brutes'!B236+0)),"")</f>
        <v/>
      </c>
      <c r="B236" s="27" t="str">
        <f>IF('Données brutes'!C236&lt;&gt;"",IF('Données brutes'!C236+0&gt;=20,20,'Données brutes'!C236+0),"")</f>
        <v/>
      </c>
      <c r="C236" s="27" t="str">
        <f>IF('Données brutes'!D236&lt;&gt;"",IF('Données brutes'!D236+0&gt;=20,20,'Données brutes'!D236+0),"")</f>
        <v/>
      </c>
      <c r="D236" s="27" t="str">
        <f>IF('Données brutes'!E236&lt;&gt;"",IF('Données brutes'!E236+0&gt;=10,10,'Données brutes'!E236+0),"")</f>
        <v/>
      </c>
      <c r="E236" s="31" t="str">
        <f>IF('Données brutes'!F236&lt;&gt;"",IF('Données brutes'!F236+0&lt;=0.015,0.015,IF('Données brutes'!F236+0&gt;=0.5,0.5,'Données brutes'!F236+0)),"")</f>
        <v/>
      </c>
      <c r="F236" s="26" t="str">
        <f>IF('Données brutes'!G236&lt;&gt;"",IF('Données brutes'!G236+0&lt;=1,1,IF('Données brutes'!G236+0&gt;=80,80,'Données brutes'!G236+0)),"")</f>
        <v/>
      </c>
      <c r="H236" s="28" t="str">
        <f t="shared" si="43"/>
        <v/>
      </c>
      <c r="I236" s="28" t="str">
        <f t="shared" si="44"/>
        <v/>
      </c>
      <c r="J236" s="28" t="str">
        <f t="shared" si="45"/>
        <v/>
      </c>
      <c r="K236" s="28" t="str">
        <f t="shared" si="46"/>
        <v/>
      </c>
      <c r="L236" s="28" t="str">
        <f t="shared" si="47"/>
        <v/>
      </c>
      <c r="M236" s="28" t="str">
        <f t="shared" si="48"/>
        <v/>
      </c>
      <c r="O236" s="28" t="str">
        <f t="shared" si="49"/>
        <v/>
      </c>
      <c r="P236" s="28" t="str">
        <f t="shared" si="50"/>
        <v/>
      </c>
      <c r="Q236" s="28" t="str">
        <f t="shared" si="51"/>
        <v/>
      </c>
      <c r="R236" s="28" t="str">
        <f t="shared" si="52"/>
        <v/>
      </c>
      <c r="S236" s="28" t="str">
        <f t="shared" si="53"/>
        <v/>
      </c>
      <c r="T236" s="28" t="str">
        <f t="shared" si="54"/>
        <v/>
      </c>
      <c r="U236" s="29" t="str">
        <f>IF(COUNT(A236:F236)&gt;='Données brutes'!$I$2,MIN(O236:T236),"")</f>
        <v/>
      </c>
      <c r="V236" s="30" t="str">
        <f t="shared" si="55"/>
        <v/>
      </c>
    </row>
    <row r="237" spans="1:22" hidden="1" x14ac:dyDescent="0.2">
      <c r="A237" s="25" t="str">
        <f>IF('Données brutes'!B237&lt;&gt;"",IF('Données brutes'!B237+0&lt;=1,1,IF('Données brutes'!B237+0&gt;=6000,6000,'Données brutes'!B237+0)),"")</f>
        <v/>
      </c>
      <c r="B237" s="27" t="str">
        <f>IF('Données brutes'!C237&lt;&gt;"",IF('Données brutes'!C237+0&gt;=20,20,'Données brutes'!C237+0),"")</f>
        <v/>
      </c>
      <c r="C237" s="27" t="str">
        <f>IF('Données brutes'!D237&lt;&gt;"",IF('Données brutes'!D237+0&gt;=20,20,'Données brutes'!D237+0),"")</f>
        <v/>
      </c>
      <c r="D237" s="27" t="str">
        <f>IF('Données brutes'!E237&lt;&gt;"",IF('Données brutes'!E237+0&gt;=10,10,'Données brutes'!E237+0),"")</f>
        <v/>
      </c>
      <c r="E237" s="31" t="str">
        <f>IF('Données brutes'!F237&lt;&gt;"",IF('Données brutes'!F237+0&lt;=0.015,0.015,IF('Données brutes'!F237+0&gt;=0.5,0.5,'Données brutes'!F237+0)),"")</f>
        <v/>
      </c>
      <c r="F237" s="26" t="str">
        <f>IF('Données brutes'!G237&lt;&gt;"",IF('Données brutes'!G237+0&lt;=1,1,IF('Données brutes'!G237+0&gt;=80,80,'Données brutes'!G237+0)),"")</f>
        <v/>
      </c>
      <c r="H237" s="28" t="str">
        <f t="shared" si="43"/>
        <v/>
      </c>
      <c r="I237" s="28" t="str">
        <f t="shared" si="44"/>
        <v/>
      </c>
      <c r="J237" s="28" t="str">
        <f t="shared" si="45"/>
        <v/>
      </c>
      <c r="K237" s="28" t="str">
        <f t="shared" si="46"/>
        <v/>
      </c>
      <c r="L237" s="28" t="str">
        <f t="shared" si="47"/>
        <v/>
      </c>
      <c r="M237" s="28" t="str">
        <f t="shared" si="48"/>
        <v/>
      </c>
      <c r="O237" s="28" t="str">
        <f t="shared" si="49"/>
        <v/>
      </c>
      <c r="P237" s="28" t="str">
        <f t="shared" si="50"/>
        <v/>
      </c>
      <c r="Q237" s="28" t="str">
        <f t="shared" si="51"/>
        <v/>
      </c>
      <c r="R237" s="28" t="str">
        <f t="shared" si="52"/>
        <v/>
      </c>
      <c r="S237" s="28" t="str">
        <f t="shared" si="53"/>
        <v/>
      </c>
      <c r="T237" s="28" t="str">
        <f t="shared" si="54"/>
        <v/>
      </c>
      <c r="U237" s="29" t="str">
        <f>IF(COUNT(A237:F237)&gt;='Données brutes'!$I$2,MIN(O237:T237),"")</f>
        <v/>
      </c>
      <c r="V237" s="30" t="str">
        <f t="shared" si="55"/>
        <v/>
      </c>
    </row>
    <row r="238" spans="1:22" hidden="1" x14ac:dyDescent="0.2">
      <c r="A238" s="25" t="str">
        <f>IF('Données brutes'!B238&lt;&gt;"",IF('Données brutes'!B238+0&lt;=1,1,IF('Données brutes'!B238+0&gt;=6000,6000,'Données brutes'!B238+0)),"")</f>
        <v/>
      </c>
      <c r="B238" s="27" t="str">
        <f>IF('Données brutes'!C238&lt;&gt;"",IF('Données brutes'!C238+0&gt;=20,20,'Données brutes'!C238+0),"")</f>
        <v/>
      </c>
      <c r="C238" s="27" t="str">
        <f>IF('Données brutes'!D238&lt;&gt;"",IF('Données brutes'!D238+0&gt;=20,20,'Données brutes'!D238+0),"")</f>
        <v/>
      </c>
      <c r="D238" s="27" t="str">
        <f>IF('Données brutes'!E238&lt;&gt;"",IF('Données brutes'!E238+0&gt;=10,10,'Données brutes'!E238+0),"")</f>
        <v/>
      </c>
      <c r="E238" s="31" t="str">
        <f>IF('Données brutes'!F238&lt;&gt;"",IF('Données brutes'!F238+0&lt;=0.015,0.015,IF('Données brutes'!F238+0&gt;=0.5,0.5,'Données brutes'!F238+0)),"")</f>
        <v/>
      </c>
      <c r="F238" s="26" t="str">
        <f>IF('Données brutes'!G238&lt;&gt;"",IF('Données brutes'!G238+0&lt;=1,1,IF('Données brutes'!G238+0&gt;=80,80,'Données brutes'!G238+0)),"")</f>
        <v/>
      </c>
      <c r="H238" s="28" t="str">
        <f t="shared" si="43"/>
        <v/>
      </c>
      <c r="I238" s="28" t="str">
        <f t="shared" si="44"/>
        <v/>
      </c>
      <c r="J238" s="28" t="str">
        <f t="shared" si="45"/>
        <v/>
      </c>
      <c r="K238" s="28" t="str">
        <f t="shared" si="46"/>
        <v/>
      </c>
      <c r="L238" s="28" t="str">
        <f t="shared" si="47"/>
        <v/>
      </c>
      <c r="M238" s="28" t="str">
        <f t="shared" si="48"/>
        <v/>
      </c>
      <c r="O238" s="28" t="str">
        <f t="shared" si="49"/>
        <v/>
      </c>
      <c r="P238" s="28" t="str">
        <f t="shared" si="50"/>
        <v/>
      </c>
      <c r="Q238" s="28" t="str">
        <f t="shared" si="51"/>
        <v/>
      </c>
      <c r="R238" s="28" t="str">
        <f t="shared" si="52"/>
        <v/>
      </c>
      <c r="S238" s="28" t="str">
        <f t="shared" si="53"/>
        <v/>
      </c>
      <c r="T238" s="28" t="str">
        <f t="shared" si="54"/>
        <v/>
      </c>
      <c r="U238" s="29" t="str">
        <f>IF(COUNT(A238:F238)&gt;='Données brutes'!$I$2,MIN(O238:T238),"")</f>
        <v/>
      </c>
      <c r="V238" s="30" t="str">
        <f t="shared" si="55"/>
        <v/>
      </c>
    </row>
    <row r="239" spans="1:22" hidden="1" x14ac:dyDescent="0.2">
      <c r="A239" s="25" t="str">
        <f>IF('Données brutes'!B239&lt;&gt;"",IF('Données brutes'!B239+0&lt;=1,1,IF('Données brutes'!B239+0&gt;=6000,6000,'Données brutes'!B239+0)),"")</f>
        <v/>
      </c>
      <c r="B239" s="27" t="str">
        <f>IF('Données brutes'!C239&lt;&gt;"",IF('Données brutes'!C239+0&gt;=20,20,'Données brutes'!C239+0),"")</f>
        <v/>
      </c>
      <c r="C239" s="27" t="str">
        <f>IF('Données brutes'!D239&lt;&gt;"",IF('Données brutes'!D239+0&gt;=20,20,'Données brutes'!D239+0),"")</f>
        <v/>
      </c>
      <c r="D239" s="27" t="str">
        <f>IF('Données brutes'!E239&lt;&gt;"",IF('Données brutes'!E239+0&gt;=10,10,'Données brutes'!E239+0),"")</f>
        <v/>
      </c>
      <c r="E239" s="31" t="str">
        <f>IF('Données brutes'!F239&lt;&gt;"",IF('Données brutes'!F239+0&lt;=0.015,0.015,IF('Données brutes'!F239+0&gt;=0.5,0.5,'Données brutes'!F239+0)),"")</f>
        <v/>
      </c>
      <c r="F239" s="26" t="str">
        <f>IF('Données brutes'!G239&lt;&gt;"",IF('Données brutes'!G239+0&lt;=1,1,IF('Données brutes'!G239+0&gt;=80,80,'Données brutes'!G239+0)),"")</f>
        <v/>
      </c>
      <c r="H239" s="28" t="str">
        <f t="shared" si="43"/>
        <v/>
      </c>
      <c r="I239" s="28" t="str">
        <f t="shared" si="44"/>
        <v/>
      </c>
      <c r="J239" s="28" t="str">
        <f t="shared" si="45"/>
        <v/>
      </c>
      <c r="K239" s="28" t="str">
        <f t="shared" si="46"/>
        <v/>
      </c>
      <c r="L239" s="28" t="str">
        <f t="shared" si="47"/>
        <v/>
      </c>
      <c r="M239" s="28" t="str">
        <f t="shared" si="48"/>
        <v/>
      </c>
      <c r="O239" s="28" t="str">
        <f t="shared" si="49"/>
        <v/>
      </c>
      <c r="P239" s="28" t="str">
        <f t="shared" si="50"/>
        <v/>
      </c>
      <c r="Q239" s="28" t="str">
        <f t="shared" si="51"/>
        <v/>
      </c>
      <c r="R239" s="28" t="str">
        <f t="shared" si="52"/>
        <v/>
      </c>
      <c r="S239" s="28" t="str">
        <f t="shared" si="53"/>
        <v/>
      </c>
      <c r="T239" s="28" t="str">
        <f t="shared" si="54"/>
        <v/>
      </c>
      <c r="U239" s="29" t="str">
        <f>IF(COUNT(A239:F239)&gt;='Données brutes'!$I$2,MIN(O239:T239),"")</f>
        <v/>
      </c>
      <c r="V239" s="30" t="str">
        <f t="shared" si="55"/>
        <v/>
      </c>
    </row>
    <row r="240" spans="1:22" hidden="1" x14ac:dyDescent="0.2">
      <c r="A240" s="25" t="str">
        <f>IF('Données brutes'!B240&lt;&gt;"",IF('Données brutes'!B240+0&lt;=1,1,IF('Données brutes'!B240+0&gt;=6000,6000,'Données brutes'!B240+0)),"")</f>
        <v/>
      </c>
      <c r="B240" s="27" t="str">
        <f>IF('Données brutes'!C240&lt;&gt;"",IF('Données brutes'!C240+0&gt;=20,20,'Données brutes'!C240+0),"")</f>
        <v/>
      </c>
      <c r="C240" s="27" t="str">
        <f>IF('Données brutes'!D240&lt;&gt;"",IF('Données brutes'!D240+0&gt;=20,20,'Données brutes'!D240+0),"")</f>
        <v/>
      </c>
      <c r="D240" s="27" t="str">
        <f>IF('Données brutes'!E240&lt;&gt;"",IF('Données brutes'!E240+0&gt;=10,10,'Données brutes'!E240+0),"")</f>
        <v/>
      </c>
      <c r="E240" s="31" t="str">
        <f>IF('Données brutes'!F240&lt;&gt;"",IF('Données brutes'!F240+0&lt;=0.015,0.015,IF('Données brutes'!F240+0&gt;=0.5,0.5,'Données brutes'!F240+0)),"")</f>
        <v/>
      </c>
      <c r="F240" s="26" t="str">
        <f>IF('Données brutes'!G240&lt;&gt;"",IF('Données brutes'!G240+0&lt;=1,1,IF('Données brutes'!G240+0&gt;=80,80,'Données brutes'!G240+0)),"")</f>
        <v/>
      </c>
      <c r="H240" s="28" t="str">
        <f t="shared" si="43"/>
        <v/>
      </c>
      <c r="I240" s="28" t="str">
        <f t="shared" si="44"/>
        <v/>
      </c>
      <c r="J240" s="28" t="str">
        <f t="shared" si="45"/>
        <v/>
      </c>
      <c r="K240" s="28" t="str">
        <f t="shared" si="46"/>
        <v/>
      </c>
      <c r="L240" s="28" t="str">
        <f t="shared" si="47"/>
        <v/>
      </c>
      <c r="M240" s="28" t="str">
        <f t="shared" si="48"/>
        <v/>
      </c>
      <c r="O240" s="28" t="str">
        <f t="shared" si="49"/>
        <v/>
      </c>
      <c r="P240" s="28" t="str">
        <f t="shared" si="50"/>
        <v/>
      </c>
      <c r="Q240" s="28" t="str">
        <f t="shared" si="51"/>
        <v/>
      </c>
      <c r="R240" s="28" t="str">
        <f t="shared" si="52"/>
        <v/>
      </c>
      <c r="S240" s="28" t="str">
        <f t="shared" si="53"/>
        <v/>
      </c>
      <c r="T240" s="28" t="str">
        <f t="shared" si="54"/>
        <v/>
      </c>
      <c r="U240" s="29" t="str">
        <f>IF(COUNT(A240:F240)&gt;='Données brutes'!$I$2,MIN(O240:T240),"")</f>
        <v/>
      </c>
      <c r="V240" s="30" t="str">
        <f t="shared" si="55"/>
        <v/>
      </c>
    </row>
    <row r="241" spans="1:22" hidden="1" x14ac:dyDescent="0.2">
      <c r="A241" s="25" t="str">
        <f>IF('Données brutes'!B241&lt;&gt;"",IF('Données brutes'!B241+0&lt;=1,1,IF('Données brutes'!B241+0&gt;=6000,6000,'Données brutes'!B241+0)),"")</f>
        <v/>
      </c>
      <c r="B241" s="27" t="str">
        <f>IF('Données brutes'!C241&lt;&gt;"",IF('Données brutes'!C241+0&gt;=20,20,'Données brutes'!C241+0),"")</f>
        <v/>
      </c>
      <c r="C241" s="27" t="str">
        <f>IF('Données brutes'!D241&lt;&gt;"",IF('Données brutes'!D241+0&gt;=20,20,'Données brutes'!D241+0),"")</f>
        <v/>
      </c>
      <c r="D241" s="27" t="str">
        <f>IF('Données brutes'!E241&lt;&gt;"",IF('Données brutes'!E241+0&gt;=10,10,'Données brutes'!E241+0),"")</f>
        <v/>
      </c>
      <c r="E241" s="31" t="str">
        <f>IF('Données brutes'!F241&lt;&gt;"",IF('Données brutes'!F241+0&lt;=0.015,0.015,IF('Données brutes'!F241+0&gt;=0.5,0.5,'Données brutes'!F241+0)),"")</f>
        <v/>
      </c>
      <c r="F241" s="26" t="str">
        <f>IF('Données brutes'!G241&lt;&gt;"",IF('Données brutes'!G241+0&lt;=1,1,IF('Données brutes'!G241+0&gt;=80,80,'Données brutes'!G241+0)),"")</f>
        <v/>
      </c>
      <c r="H241" s="28" t="str">
        <f t="shared" si="43"/>
        <v/>
      </c>
      <c r="I241" s="28" t="str">
        <f t="shared" si="44"/>
        <v/>
      </c>
      <c r="J241" s="28" t="str">
        <f t="shared" si="45"/>
        <v/>
      </c>
      <c r="K241" s="28" t="str">
        <f t="shared" si="46"/>
        <v/>
      </c>
      <c r="L241" s="28" t="str">
        <f t="shared" si="47"/>
        <v/>
      </c>
      <c r="M241" s="28" t="str">
        <f t="shared" si="48"/>
        <v/>
      </c>
      <c r="O241" s="28" t="str">
        <f t="shared" si="49"/>
        <v/>
      </c>
      <c r="P241" s="28" t="str">
        <f t="shared" si="50"/>
        <v/>
      </c>
      <c r="Q241" s="28" t="str">
        <f t="shared" si="51"/>
        <v/>
      </c>
      <c r="R241" s="28" t="str">
        <f t="shared" si="52"/>
        <v/>
      </c>
      <c r="S241" s="28" t="str">
        <f t="shared" si="53"/>
        <v/>
      </c>
      <c r="T241" s="28" t="str">
        <f t="shared" si="54"/>
        <v/>
      </c>
      <c r="U241" s="29" t="str">
        <f>IF(COUNT(A241:F241)&gt;='Données brutes'!$I$2,MIN(O241:T241),"")</f>
        <v/>
      </c>
      <c r="V241" s="30" t="str">
        <f t="shared" si="55"/>
        <v/>
      </c>
    </row>
    <row r="242" spans="1:22" hidden="1" x14ac:dyDescent="0.2">
      <c r="A242" s="25" t="str">
        <f>IF('Données brutes'!B242&lt;&gt;"",IF('Données brutes'!B242+0&lt;=1,1,IF('Données brutes'!B242+0&gt;=6000,6000,'Données brutes'!B242+0)),"")</f>
        <v/>
      </c>
      <c r="B242" s="27" t="str">
        <f>IF('Données brutes'!C242&lt;&gt;"",IF('Données brutes'!C242+0&gt;=20,20,'Données brutes'!C242+0),"")</f>
        <v/>
      </c>
      <c r="C242" s="27" t="str">
        <f>IF('Données brutes'!D242&lt;&gt;"",IF('Données brutes'!D242+0&gt;=20,20,'Données brutes'!D242+0),"")</f>
        <v/>
      </c>
      <c r="D242" s="27" t="str">
        <f>IF('Données brutes'!E242&lt;&gt;"",IF('Données brutes'!E242+0&gt;=10,10,'Données brutes'!E242+0),"")</f>
        <v/>
      </c>
      <c r="E242" s="31" t="str">
        <f>IF('Données brutes'!F242&lt;&gt;"",IF('Données brutes'!F242+0&lt;=0.015,0.015,IF('Données brutes'!F242+0&gt;=0.5,0.5,'Données brutes'!F242+0)),"")</f>
        <v/>
      </c>
      <c r="F242" s="26" t="str">
        <f>IF('Données brutes'!G242&lt;&gt;"",IF('Données brutes'!G242+0&lt;=1,1,IF('Données brutes'!G242+0&gt;=80,80,'Données brutes'!G242+0)),"")</f>
        <v/>
      </c>
      <c r="H242" s="28" t="str">
        <f t="shared" si="43"/>
        <v/>
      </c>
      <c r="I242" s="28" t="str">
        <f t="shared" si="44"/>
        <v/>
      </c>
      <c r="J242" s="28" t="str">
        <f t="shared" si="45"/>
        <v/>
      </c>
      <c r="K242" s="28" t="str">
        <f t="shared" si="46"/>
        <v/>
      </c>
      <c r="L242" s="28" t="str">
        <f t="shared" si="47"/>
        <v/>
      </c>
      <c r="M242" s="28" t="str">
        <f t="shared" si="48"/>
        <v/>
      </c>
      <c r="O242" s="28" t="str">
        <f t="shared" si="49"/>
        <v/>
      </c>
      <c r="P242" s="28" t="str">
        <f t="shared" si="50"/>
        <v/>
      </c>
      <c r="Q242" s="28" t="str">
        <f t="shared" si="51"/>
        <v/>
      </c>
      <c r="R242" s="28" t="str">
        <f t="shared" si="52"/>
        <v/>
      </c>
      <c r="S242" s="28" t="str">
        <f t="shared" si="53"/>
        <v/>
      </c>
      <c r="T242" s="28" t="str">
        <f t="shared" si="54"/>
        <v/>
      </c>
      <c r="U242" s="29" t="str">
        <f>IF(COUNT(A242:F242)&gt;='Données brutes'!$I$2,MIN(O242:T242),"")</f>
        <v/>
      </c>
      <c r="V242" s="30" t="str">
        <f t="shared" si="55"/>
        <v/>
      </c>
    </row>
    <row r="243" spans="1:22" hidden="1" x14ac:dyDescent="0.2">
      <c r="A243" s="25" t="str">
        <f>IF('Données brutes'!B243&lt;&gt;"",IF('Données brutes'!B243+0&lt;=1,1,IF('Données brutes'!B243+0&gt;=6000,6000,'Données brutes'!B243+0)),"")</f>
        <v/>
      </c>
      <c r="B243" s="27" t="str">
        <f>IF('Données brutes'!C243&lt;&gt;"",IF('Données brutes'!C243+0&gt;=20,20,'Données brutes'!C243+0),"")</f>
        <v/>
      </c>
      <c r="C243" s="27" t="str">
        <f>IF('Données brutes'!D243&lt;&gt;"",IF('Données brutes'!D243+0&gt;=20,20,'Données brutes'!D243+0),"")</f>
        <v/>
      </c>
      <c r="D243" s="27" t="str">
        <f>IF('Données brutes'!E243&lt;&gt;"",IF('Données brutes'!E243+0&gt;=10,10,'Données brutes'!E243+0),"")</f>
        <v/>
      </c>
      <c r="E243" s="31" t="str">
        <f>IF('Données brutes'!F243&lt;&gt;"",IF('Données brutes'!F243+0&lt;=0.015,0.015,IF('Données brutes'!F243+0&gt;=0.5,0.5,'Données brutes'!F243+0)),"")</f>
        <v/>
      </c>
      <c r="F243" s="26" t="str">
        <f>IF('Données brutes'!G243&lt;&gt;"",IF('Données brutes'!G243+0&lt;=1,1,IF('Données brutes'!G243+0&gt;=80,80,'Données brutes'!G243+0)),"")</f>
        <v/>
      </c>
      <c r="H243" s="28" t="str">
        <f t="shared" si="43"/>
        <v/>
      </c>
      <c r="I243" s="28" t="str">
        <f t="shared" si="44"/>
        <v/>
      </c>
      <c r="J243" s="28" t="str">
        <f t="shared" si="45"/>
        <v/>
      </c>
      <c r="K243" s="28" t="str">
        <f t="shared" si="46"/>
        <v/>
      </c>
      <c r="L243" s="28" t="str">
        <f t="shared" si="47"/>
        <v/>
      </c>
      <c r="M243" s="28" t="str">
        <f t="shared" si="48"/>
        <v/>
      </c>
      <c r="O243" s="28" t="str">
        <f t="shared" si="49"/>
        <v/>
      </c>
      <c r="P243" s="28" t="str">
        <f t="shared" si="50"/>
        <v/>
      </c>
      <c r="Q243" s="28" t="str">
        <f t="shared" si="51"/>
        <v/>
      </c>
      <c r="R243" s="28" t="str">
        <f t="shared" si="52"/>
        <v/>
      </c>
      <c r="S243" s="28" t="str">
        <f t="shared" si="53"/>
        <v/>
      </c>
      <c r="T243" s="28" t="str">
        <f t="shared" si="54"/>
        <v/>
      </c>
      <c r="U243" s="29" t="str">
        <f>IF(COUNT(A243:F243)&gt;='Données brutes'!$I$2,MIN(O243:T243),"")</f>
        <v/>
      </c>
      <c r="V243" s="30" t="str">
        <f t="shared" si="55"/>
        <v/>
      </c>
    </row>
    <row r="244" spans="1:22" hidden="1" x14ac:dyDescent="0.2">
      <c r="A244" s="25" t="str">
        <f>IF('Données brutes'!B244&lt;&gt;"",IF('Données brutes'!B244+0&lt;=1,1,IF('Données brutes'!B244+0&gt;=6000,6000,'Données brutes'!B244+0)),"")</f>
        <v/>
      </c>
      <c r="B244" s="27" t="str">
        <f>IF('Données brutes'!C244&lt;&gt;"",IF('Données brutes'!C244+0&gt;=20,20,'Données brutes'!C244+0),"")</f>
        <v/>
      </c>
      <c r="C244" s="27" t="str">
        <f>IF('Données brutes'!D244&lt;&gt;"",IF('Données brutes'!D244+0&gt;=20,20,'Données brutes'!D244+0),"")</f>
        <v/>
      </c>
      <c r="D244" s="27" t="str">
        <f>IF('Données brutes'!E244&lt;&gt;"",IF('Données brutes'!E244+0&gt;=10,10,'Données brutes'!E244+0),"")</f>
        <v/>
      </c>
      <c r="E244" s="31" t="str">
        <f>IF('Données brutes'!F244&lt;&gt;"",IF('Données brutes'!F244+0&lt;=0.015,0.015,IF('Données brutes'!F244+0&gt;=0.5,0.5,'Données brutes'!F244+0)),"")</f>
        <v/>
      </c>
      <c r="F244" s="26" t="str">
        <f>IF('Données brutes'!G244&lt;&gt;"",IF('Données brutes'!G244+0&lt;=1,1,IF('Données brutes'!G244+0&gt;=80,80,'Données brutes'!G244+0)),"")</f>
        <v/>
      </c>
      <c r="H244" s="28" t="str">
        <f t="shared" si="43"/>
        <v/>
      </c>
      <c r="I244" s="28" t="str">
        <f t="shared" si="44"/>
        <v/>
      </c>
      <c r="J244" s="28" t="str">
        <f t="shared" si="45"/>
        <v/>
      </c>
      <c r="K244" s="28" t="str">
        <f t="shared" si="46"/>
        <v/>
      </c>
      <c r="L244" s="28" t="str">
        <f t="shared" si="47"/>
        <v/>
      </c>
      <c r="M244" s="28" t="str">
        <f t="shared" si="48"/>
        <v/>
      </c>
      <c r="O244" s="28" t="str">
        <f t="shared" si="49"/>
        <v/>
      </c>
      <c r="P244" s="28" t="str">
        <f t="shared" si="50"/>
        <v/>
      </c>
      <c r="Q244" s="28" t="str">
        <f t="shared" si="51"/>
        <v/>
      </c>
      <c r="R244" s="28" t="str">
        <f t="shared" si="52"/>
        <v/>
      </c>
      <c r="S244" s="28" t="str">
        <f t="shared" si="53"/>
        <v/>
      </c>
      <c r="T244" s="28" t="str">
        <f t="shared" si="54"/>
        <v/>
      </c>
      <c r="U244" s="29" t="str">
        <f>IF(COUNT(A244:F244)&gt;='Données brutes'!$I$2,MIN(O244:T244),"")</f>
        <v/>
      </c>
      <c r="V244" s="30" t="str">
        <f t="shared" si="55"/>
        <v/>
      </c>
    </row>
    <row r="245" spans="1:22" hidden="1" x14ac:dyDescent="0.2">
      <c r="A245" s="25" t="str">
        <f>IF('Données brutes'!B245&lt;&gt;"",IF('Données brutes'!B245+0&lt;=1,1,IF('Données brutes'!B245+0&gt;=6000,6000,'Données brutes'!B245+0)),"")</f>
        <v/>
      </c>
      <c r="B245" s="27" t="str">
        <f>IF('Données brutes'!C245&lt;&gt;"",IF('Données brutes'!C245+0&gt;=20,20,'Données brutes'!C245+0),"")</f>
        <v/>
      </c>
      <c r="C245" s="27" t="str">
        <f>IF('Données brutes'!D245&lt;&gt;"",IF('Données brutes'!D245+0&gt;=20,20,'Données brutes'!D245+0),"")</f>
        <v/>
      </c>
      <c r="D245" s="27" t="str">
        <f>IF('Données brutes'!E245&lt;&gt;"",IF('Données brutes'!E245+0&gt;=10,10,'Données brutes'!E245+0),"")</f>
        <v/>
      </c>
      <c r="E245" s="31" t="str">
        <f>IF('Données brutes'!F245&lt;&gt;"",IF('Données brutes'!F245+0&lt;=0.015,0.015,IF('Données brutes'!F245+0&gt;=0.5,0.5,'Données brutes'!F245+0)),"")</f>
        <v/>
      </c>
      <c r="F245" s="26" t="str">
        <f>IF('Données brutes'!G245&lt;&gt;"",IF('Données brutes'!G245+0&lt;=1,1,IF('Données brutes'!G245+0&gt;=80,80,'Données brutes'!G245+0)),"")</f>
        <v/>
      </c>
      <c r="H245" s="28" t="str">
        <f t="shared" si="43"/>
        <v/>
      </c>
      <c r="I245" s="28" t="str">
        <f t="shared" si="44"/>
        <v/>
      </c>
      <c r="J245" s="28" t="str">
        <f t="shared" si="45"/>
        <v/>
      </c>
      <c r="K245" s="28" t="str">
        <f t="shared" si="46"/>
        <v/>
      </c>
      <c r="L245" s="28" t="str">
        <f t="shared" si="47"/>
        <v/>
      </c>
      <c r="M245" s="28" t="str">
        <f t="shared" si="48"/>
        <v/>
      </c>
      <c r="O245" s="28" t="str">
        <f t="shared" si="49"/>
        <v/>
      </c>
      <c r="P245" s="28" t="str">
        <f t="shared" si="50"/>
        <v/>
      </c>
      <c r="Q245" s="28" t="str">
        <f t="shared" si="51"/>
        <v/>
      </c>
      <c r="R245" s="28" t="str">
        <f t="shared" si="52"/>
        <v/>
      </c>
      <c r="S245" s="28" t="str">
        <f t="shared" si="53"/>
        <v/>
      </c>
      <c r="T245" s="28" t="str">
        <f t="shared" si="54"/>
        <v/>
      </c>
      <c r="U245" s="29" t="str">
        <f>IF(COUNT(A245:F245)&gt;='Données brutes'!$I$2,MIN(O245:T245),"")</f>
        <v/>
      </c>
      <c r="V245" s="30" t="str">
        <f t="shared" si="55"/>
        <v/>
      </c>
    </row>
    <row r="246" spans="1:22" hidden="1" x14ac:dyDescent="0.2">
      <c r="A246" s="25" t="str">
        <f>IF('Données brutes'!B246&lt;&gt;"",IF('Données brutes'!B246+0&lt;=1,1,IF('Données brutes'!B246+0&gt;=6000,6000,'Données brutes'!B246+0)),"")</f>
        <v/>
      </c>
      <c r="B246" s="27" t="str">
        <f>IF('Données brutes'!C246&lt;&gt;"",IF('Données brutes'!C246+0&gt;=20,20,'Données brutes'!C246+0),"")</f>
        <v/>
      </c>
      <c r="C246" s="27" t="str">
        <f>IF('Données brutes'!D246&lt;&gt;"",IF('Données brutes'!D246+0&gt;=20,20,'Données brutes'!D246+0),"")</f>
        <v/>
      </c>
      <c r="D246" s="27" t="str">
        <f>IF('Données brutes'!E246&lt;&gt;"",IF('Données brutes'!E246+0&gt;=10,10,'Données brutes'!E246+0),"")</f>
        <v/>
      </c>
      <c r="E246" s="31" t="str">
        <f>IF('Données brutes'!F246&lt;&gt;"",IF('Données brutes'!F246+0&lt;=0.015,0.015,IF('Données brutes'!F246+0&gt;=0.5,0.5,'Données brutes'!F246+0)),"")</f>
        <v/>
      </c>
      <c r="F246" s="26" t="str">
        <f>IF('Données brutes'!G246&lt;&gt;"",IF('Données brutes'!G246+0&lt;=1,1,IF('Données brutes'!G246+0&gt;=80,80,'Données brutes'!G246+0)),"")</f>
        <v/>
      </c>
      <c r="H246" s="28" t="str">
        <f t="shared" si="43"/>
        <v/>
      </c>
      <c r="I246" s="28" t="str">
        <f t="shared" si="44"/>
        <v/>
      </c>
      <c r="J246" s="28" t="str">
        <f t="shared" si="45"/>
        <v/>
      </c>
      <c r="K246" s="28" t="str">
        <f t="shared" si="46"/>
        <v/>
      </c>
      <c r="L246" s="28" t="str">
        <f t="shared" si="47"/>
        <v/>
      </c>
      <c r="M246" s="28" t="str">
        <f t="shared" si="48"/>
        <v/>
      </c>
      <c r="O246" s="28" t="str">
        <f t="shared" si="49"/>
        <v/>
      </c>
      <c r="P246" s="28" t="str">
        <f t="shared" si="50"/>
        <v/>
      </c>
      <c r="Q246" s="28" t="str">
        <f t="shared" si="51"/>
        <v/>
      </c>
      <c r="R246" s="28" t="str">
        <f t="shared" si="52"/>
        <v/>
      </c>
      <c r="S246" s="28" t="str">
        <f t="shared" si="53"/>
        <v/>
      </c>
      <c r="T246" s="28" t="str">
        <f t="shared" si="54"/>
        <v/>
      </c>
      <c r="U246" s="29" t="str">
        <f>IF(COUNT(A246:F246)&gt;='Données brutes'!$I$2,MIN(O246:T246),"")</f>
        <v/>
      </c>
      <c r="V246" s="30" t="str">
        <f t="shared" si="55"/>
        <v/>
      </c>
    </row>
    <row r="247" spans="1:22" hidden="1" x14ac:dyDescent="0.2">
      <c r="A247" s="25" t="str">
        <f>IF('Données brutes'!B247&lt;&gt;"",IF('Données brutes'!B247+0&lt;=1,1,IF('Données brutes'!B247+0&gt;=6000,6000,'Données brutes'!B247+0)),"")</f>
        <v/>
      </c>
      <c r="B247" s="27" t="str">
        <f>IF('Données brutes'!C247&lt;&gt;"",IF('Données brutes'!C247+0&gt;=20,20,'Données brutes'!C247+0),"")</f>
        <v/>
      </c>
      <c r="C247" s="27" t="str">
        <f>IF('Données brutes'!D247&lt;&gt;"",IF('Données brutes'!D247+0&gt;=20,20,'Données brutes'!D247+0),"")</f>
        <v/>
      </c>
      <c r="D247" s="27" t="str">
        <f>IF('Données brutes'!E247&lt;&gt;"",IF('Données brutes'!E247+0&gt;=10,10,'Données brutes'!E247+0),"")</f>
        <v/>
      </c>
      <c r="E247" s="31" t="str">
        <f>IF('Données brutes'!F247&lt;&gt;"",IF('Données brutes'!F247+0&lt;=0.015,0.015,IF('Données brutes'!F247+0&gt;=0.5,0.5,'Données brutes'!F247+0)),"")</f>
        <v/>
      </c>
      <c r="F247" s="26" t="str">
        <f>IF('Données brutes'!G247&lt;&gt;"",IF('Données brutes'!G247+0&lt;=1,1,IF('Données brutes'!G247+0&gt;=80,80,'Données brutes'!G247+0)),"")</f>
        <v/>
      </c>
      <c r="H247" s="28" t="str">
        <f t="shared" si="43"/>
        <v/>
      </c>
      <c r="I247" s="28" t="str">
        <f t="shared" si="44"/>
        <v/>
      </c>
      <c r="J247" s="28" t="str">
        <f t="shared" si="45"/>
        <v/>
      </c>
      <c r="K247" s="28" t="str">
        <f t="shared" si="46"/>
        <v/>
      </c>
      <c r="L247" s="28" t="str">
        <f t="shared" si="47"/>
        <v/>
      </c>
      <c r="M247" s="28" t="str">
        <f t="shared" si="48"/>
        <v/>
      </c>
      <c r="O247" s="28" t="str">
        <f t="shared" si="49"/>
        <v/>
      </c>
      <c r="P247" s="28" t="str">
        <f t="shared" si="50"/>
        <v/>
      </c>
      <c r="Q247" s="28" t="str">
        <f t="shared" si="51"/>
        <v/>
      </c>
      <c r="R247" s="28" t="str">
        <f t="shared" si="52"/>
        <v/>
      </c>
      <c r="S247" s="28" t="str">
        <f t="shared" si="53"/>
        <v/>
      </c>
      <c r="T247" s="28" t="str">
        <f t="shared" si="54"/>
        <v/>
      </c>
      <c r="U247" s="29" t="str">
        <f>IF(COUNT(A247:F247)&gt;='Données brutes'!$I$2,MIN(O247:T247),"")</f>
        <v/>
      </c>
      <c r="V247" s="30" t="str">
        <f t="shared" si="55"/>
        <v/>
      </c>
    </row>
    <row r="248" spans="1:22" hidden="1" x14ac:dyDescent="0.2">
      <c r="A248" s="25" t="str">
        <f>IF('Données brutes'!B248&lt;&gt;"",IF('Données brutes'!B248+0&lt;=1,1,IF('Données brutes'!B248+0&gt;=6000,6000,'Données brutes'!B248+0)),"")</f>
        <v/>
      </c>
      <c r="B248" s="27" t="str">
        <f>IF('Données brutes'!C248&lt;&gt;"",IF('Données brutes'!C248+0&gt;=20,20,'Données brutes'!C248+0),"")</f>
        <v/>
      </c>
      <c r="C248" s="27" t="str">
        <f>IF('Données brutes'!D248&lt;&gt;"",IF('Données brutes'!D248+0&gt;=20,20,'Données brutes'!D248+0),"")</f>
        <v/>
      </c>
      <c r="D248" s="27" t="str">
        <f>IF('Données brutes'!E248&lt;&gt;"",IF('Données brutes'!E248+0&gt;=10,10,'Données brutes'!E248+0),"")</f>
        <v/>
      </c>
      <c r="E248" s="31" t="str">
        <f>IF('Données brutes'!F248&lt;&gt;"",IF('Données brutes'!F248+0&lt;=0.015,0.015,IF('Données brutes'!F248+0&gt;=0.5,0.5,'Données brutes'!F248+0)),"")</f>
        <v/>
      </c>
      <c r="F248" s="26" t="str">
        <f>IF('Données brutes'!G248&lt;&gt;"",IF('Données brutes'!G248+0&lt;=1,1,IF('Données brutes'!G248+0&gt;=80,80,'Données brutes'!G248+0)),"")</f>
        <v/>
      </c>
      <c r="H248" s="28" t="str">
        <f t="shared" si="43"/>
        <v/>
      </c>
      <c r="I248" s="28" t="str">
        <f t="shared" si="44"/>
        <v/>
      </c>
      <c r="J248" s="28" t="str">
        <f t="shared" si="45"/>
        <v/>
      </c>
      <c r="K248" s="28" t="str">
        <f t="shared" si="46"/>
        <v/>
      </c>
      <c r="L248" s="28" t="str">
        <f t="shared" si="47"/>
        <v/>
      </c>
      <c r="M248" s="28" t="str">
        <f t="shared" si="48"/>
        <v/>
      </c>
      <c r="O248" s="28" t="str">
        <f t="shared" si="49"/>
        <v/>
      </c>
      <c r="P248" s="28" t="str">
        <f t="shared" si="50"/>
        <v/>
      </c>
      <c r="Q248" s="28" t="str">
        <f t="shared" si="51"/>
        <v/>
      </c>
      <c r="R248" s="28" t="str">
        <f t="shared" si="52"/>
        <v/>
      </c>
      <c r="S248" s="28" t="str">
        <f t="shared" si="53"/>
        <v/>
      </c>
      <c r="T248" s="28" t="str">
        <f t="shared" si="54"/>
        <v/>
      </c>
      <c r="U248" s="29" t="str">
        <f>IF(COUNT(A248:F248)&gt;='Données brutes'!$I$2,MIN(O248:T248),"")</f>
        <v/>
      </c>
      <c r="V248" s="30" t="str">
        <f t="shared" si="55"/>
        <v/>
      </c>
    </row>
    <row r="249" spans="1:22" hidden="1" x14ac:dyDescent="0.2">
      <c r="A249" s="25" t="str">
        <f>IF('Données brutes'!B249&lt;&gt;"",IF('Données brutes'!B249+0&lt;=1,1,IF('Données brutes'!B249+0&gt;=6000,6000,'Données brutes'!B249+0)),"")</f>
        <v/>
      </c>
      <c r="B249" s="27" t="str">
        <f>IF('Données brutes'!C249&lt;&gt;"",IF('Données brutes'!C249+0&gt;=20,20,'Données brutes'!C249+0),"")</f>
        <v/>
      </c>
      <c r="C249" s="27" t="str">
        <f>IF('Données brutes'!D249&lt;&gt;"",IF('Données brutes'!D249+0&gt;=20,20,'Données brutes'!D249+0),"")</f>
        <v/>
      </c>
      <c r="D249" s="27" t="str">
        <f>IF('Données brutes'!E249&lt;&gt;"",IF('Données brutes'!E249+0&gt;=10,10,'Données brutes'!E249+0),"")</f>
        <v/>
      </c>
      <c r="E249" s="31" t="str">
        <f>IF('Données brutes'!F249&lt;&gt;"",IF('Données brutes'!F249+0&lt;=0.015,0.015,IF('Données brutes'!F249+0&gt;=0.5,0.5,'Données brutes'!F249+0)),"")</f>
        <v/>
      </c>
      <c r="F249" s="26" t="str">
        <f>IF('Données brutes'!G249&lt;&gt;"",IF('Données brutes'!G249+0&lt;=1,1,IF('Données brutes'!G249+0&gt;=80,80,'Données brutes'!G249+0)),"")</f>
        <v/>
      </c>
      <c r="H249" s="28" t="str">
        <f t="shared" si="43"/>
        <v/>
      </c>
      <c r="I249" s="28" t="str">
        <f t="shared" si="44"/>
        <v/>
      </c>
      <c r="J249" s="28" t="str">
        <f t="shared" si="45"/>
        <v/>
      </c>
      <c r="K249" s="28" t="str">
        <f t="shared" si="46"/>
        <v/>
      </c>
      <c r="L249" s="28" t="str">
        <f t="shared" si="47"/>
        <v/>
      </c>
      <c r="M249" s="28" t="str">
        <f t="shared" si="48"/>
        <v/>
      </c>
      <c r="O249" s="28" t="str">
        <f t="shared" si="49"/>
        <v/>
      </c>
      <c r="P249" s="28" t="str">
        <f t="shared" si="50"/>
        <v/>
      </c>
      <c r="Q249" s="28" t="str">
        <f t="shared" si="51"/>
        <v/>
      </c>
      <c r="R249" s="28" t="str">
        <f t="shared" si="52"/>
        <v/>
      </c>
      <c r="S249" s="28" t="str">
        <f t="shared" si="53"/>
        <v/>
      </c>
      <c r="T249" s="28" t="str">
        <f t="shared" si="54"/>
        <v/>
      </c>
      <c r="U249" s="29" t="str">
        <f>IF(COUNT(A249:F249)&gt;='Données brutes'!$I$2,MIN(O249:T249),"")</f>
        <v/>
      </c>
      <c r="V249" s="30" t="str">
        <f t="shared" si="55"/>
        <v/>
      </c>
    </row>
    <row r="250" spans="1:22" hidden="1" x14ac:dyDescent="0.2">
      <c r="A250" s="25" t="str">
        <f>IF('Données brutes'!B250&lt;&gt;"",IF('Données brutes'!B250+0&lt;=1,1,IF('Données brutes'!B250+0&gt;=6000,6000,'Données brutes'!B250+0)),"")</f>
        <v/>
      </c>
      <c r="B250" s="27" t="str">
        <f>IF('Données brutes'!C250&lt;&gt;"",IF('Données brutes'!C250+0&gt;=20,20,'Données brutes'!C250+0),"")</f>
        <v/>
      </c>
      <c r="C250" s="27" t="str">
        <f>IF('Données brutes'!D250&lt;&gt;"",IF('Données brutes'!D250+0&gt;=20,20,'Données brutes'!D250+0),"")</f>
        <v/>
      </c>
      <c r="D250" s="27" t="str">
        <f>IF('Données brutes'!E250&lt;&gt;"",IF('Données brutes'!E250+0&gt;=10,10,'Données brutes'!E250+0),"")</f>
        <v/>
      </c>
      <c r="E250" s="31" t="str">
        <f>IF('Données brutes'!F250&lt;&gt;"",IF('Données brutes'!F250+0&lt;=0.015,0.015,IF('Données brutes'!F250+0&gt;=0.5,0.5,'Données brutes'!F250+0)),"")</f>
        <v/>
      </c>
      <c r="F250" s="26" t="str">
        <f>IF('Données brutes'!G250&lt;&gt;"",IF('Données brutes'!G250+0&lt;=1,1,IF('Données brutes'!G250+0&gt;=80,80,'Données brutes'!G250+0)),"")</f>
        <v/>
      </c>
      <c r="H250" s="28" t="str">
        <f t="shared" si="43"/>
        <v/>
      </c>
      <c r="I250" s="28" t="str">
        <f t="shared" si="44"/>
        <v/>
      </c>
      <c r="J250" s="28" t="str">
        <f t="shared" si="45"/>
        <v/>
      </c>
      <c r="K250" s="28" t="str">
        <f t="shared" si="46"/>
        <v/>
      </c>
      <c r="L250" s="28" t="str">
        <f t="shared" si="47"/>
        <v/>
      </c>
      <c r="M250" s="28" t="str">
        <f t="shared" si="48"/>
        <v/>
      </c>
      <c r="O250" s="28" t="str">
        <f t="shared" si="49"/>
        <v/>
      </c>
      <c r="P250" s="28" t="str">
        <f t="shared" si="50"/>
        <v/>
      </c>
      <c r="Q250" s="28" t="str">
        <f t="shared" si="51"/>
        <v/>
      </c>
      <c r="R250" s="28" t="str">
        <f t="shared" si="52"/>
        <v/>
      </c>
      <c r="S250" s="28" t="str">
        <f t="shared" si="53"/>
        <v/>
      </c>
      <c r="T250" s="28" t="str">
        <f t="shared" si="54"/>
        <v/>
      </c>
      <c r="U250" s="29" t="str">
        <f>IF(COUNT(A250:F250)&gt;='Données brutes'!$I$2,MIN(O250:T250),"")</f>
        <v/>
      </c>
      <c r="V250" s="30" t="str">
        <f t="shared" si="55"/>
        <v/>
      </c>
    </row>
    <row r="251" spans="1:22" hidden="1" x14ac:dyDescent="0.2">
      <c r="A251" s="25" t="str">
        <f>IF('Données brutes'!B251&lt;&gt;"",IF('Données brutes'!B251+0&lt;=1,1,IF('Données brutes'!B251+0&gt;=6000,6000,'Données brutes'!B251+0)),"")</f>
        <v/>
      </c>
      <c r="B251" s="27" t="str">
        <f>IF('Données brutes'!C251&lt;&gt;"",IF('Données brutes'!C251+0&gt;=20,20,'Données brutes'!C251+0),"")</f>
        <v/>
      </c>
      <c r="C251" s="27" t="str">
        <f>IF('Données brutes'!D251&lt;&gt;"",IF('Données brutes'!D251+0&gt;=20,20,'Données brutes'!D251+0),"")</f>
        <v/>
      </c>
      <c r="D251" s="27" t="str">
        <f>IF('Données brutes'!E251&lt;&gt;"",IF('Données brutes'!E251+0&gt;=10,10,'Données brutes'!E251+0),"")</f>
        <v/>
      </c>
      <c r="E251" s="31" t="str">
        <f>IF('Données brutes'!F251&lt;&gt;"",IF('Données brutes'!F251+0&lt;=0.015,0.015,IF('Données brutes'!F251+0&gt;=0.5,0.5,'Données brutes'!F251+0)),"")</f>
        <v/>
      </c>
      <c r="F251" s="26" t="str">
        <f>IF('Données brutes'!G251&lt;&gt;"",IF('Données brutes'!G251+0&lt;=1,1,IF('Données brutes'!G251+0&gt;=80,80,'Données brutes'!G251+0)),"")</f>
        <v/>
      </c>
      <c r="H251" s="28" t="str">
        <f t="shared" si="43"/>
        <v/>
      </c>
      <c r="I251" s="28" t="str">
        <f t="shared" si="44"/>
        <v/>
      </c>
      <c r="J251" s="28" t="str">
        <f t="shared" si="45"/>
        <v/>
      </c>
      <c r="K251" s="28" t="str">
        <f t="shared" si="46"/>
        <v/>
      </c>
      <c r="L251" s="28" t="str">
        <f t="shared" si="47"/>
        <v/>
      </c>
      <c r="M251" s="28" t="str">
        <f t="shared" si="48"/>
        <v/>
      </c>
      <c r="O251" s="28" t="str">
        <f t="shared" si="49"/>
        <v/>
      </c>
      <c r="P251" s="28" t="str">
        <f t="shared" si="50"/>
        <v/>
      </c>
      <c r="Q251" s="28" t="str">
        <f t="shared" si="51"/>
        <v/>
      </c>
      <c r="R251" s="28" t="str">
        <f t="shared" si="52"/>
        <v/>
      </c>
      <c r="S251" s="28" t="str">
        <f t="shared" si="53"/>
        <v/>
      </c>
      <c r="T251" s="28" t="str">
        <f t="shared" si="54"/>
        <v/>
      </c>
      <c r="U251" s="29" t="str">
        <f>IF(COUNT(A251:F251)&gt;='Données brutes'!$I$2,MIN(O251:T251),"")</f>
        <v/>
      </c>
      <c r="V251" s="30" t="str">
        <f t="shared" si="55"/>
        <v/>
      </c>
    </row>
    <row r="252" spans="1:22" hidden="1" x14ac:dyDescent="0.2">
      <c r="A252" s="25" t="str">
        <f>IF('Données brutes'!B252&lt;&gt;"",IF('Données brutes'!B252+0&lt;=1,1,IF('Données brutes'!B252+0&gt;=6000,6000,'Données brutes'!B252+0)),"")</f>
        <v/>
      </c>
      <c r="B252" s="27" t="str">
        <f>IF('Données brutes'!C252&lt;&gt;"",IF('Données brutes'!C252+0&gt;=20,20,'Données brutes'!C252+0),"")</f>
        <v/>
      </c>
      <c r="C252" s="27" t="str">
        <f>IF('Données brutes'!D252&lt;&gt;"",IF('Données brutes'!D252+0&gt;=20,20,'Données brutes'!D252+0),"")</f>
        <v/>
      </c>
      <c r="D252" s="27" t="str">
        <f>IF('Données brutes'!E252&lt;&gt;"",IF('Données brutes'!E252+0&gt;=10,10,'Données brutes'!E252+0),"")</f>
        <v/>
      </c>
      <c r="E252" s="31" t="str">
        <f>IF('Données brutes'!F252&lt;&gt;"",IF('Données brutes'!F252+0&lt;=0.015,0.015,IF('Données brutes'!F252+0&gt;=0.5,0.5,'Données brutes'!F252+0)),"")</f>
        <v/>
      </c>
      <c r="F252" s="26" t="str">
        <f>IF('Données brutes'!G252&lt;&gt;"",IF('Données brutes'!G252+0&lt;=1,1,IF('Données brutes'!G252+0&gt;=80,80,'Données brutes'!G252+0)),"")</f>
        <v/>
      </c>
      <c r="H252" s="28" t="str">
        <f t="shared" si="43"/>
        <v/>
      </c>
      <c r="I252" s="28" t="str">
        <f t="shared" si="44"/>
        <v/>
      </c>
      <c r="J252" s="28" t="str">
        <f t="shared" si="45"/>
        <v/>
      </c>
      <c r="K252" s="28" t="str">
        <f t="shared" si="46"/>
        <v/>
      </c>
      <c r="L252" s="28" t="str">
        <f t="shared" si="47"/>
        <v/>
      </c>
      <c r="M252" s="28" t="str">
        <f t="shared" si="48"/>
        <v/>
      </c>
      <c r="O252" s="28" t="str">
        <f t="shared" si="49"/>
        <v/>
      </c>
      <c r="P252" s="28" t="str">
        <f t="shared" si="50"/>
        <v/>
      </c>
      <c r="Q252" s="28" t="str">
        <f t="shared" si="51"/>
        <v/>
      </c>
      <c r="R252" s="28" t="str">
        <f t="shared" si="52"/>
        <v/>
      </c>
      <c r="S252" s="28" t="str">
        <f t="shared" si="53"/>
        <v/>
      </c>
      <c r="T252" s="28" t="str">
        <f t="shared" si="54"/>
        <v/>
      </c>
      <c r="U252" s="29" t="str">
        <f>IF(COUNT(A252:F252)&gt;='Données brutes'!$I$2,MIN(O252:T252),"")</f>
        <v/>
      </c>
      <c r="V252" s="30" t="str">
        <f t="shared" si="55"/>
        <v/>
      </c>
    </row>
    <row r="253" spans="1:22" hidden="1" x14ac:dyDescent="0.2">
      <c r="A253" s="25" t="str">
        <f>IF('Données brutes'!B253&lt;&gt;"",IF('Données brutes'!B253+0&lt;=1,1,IF('Données brutes'!B253+0&gt;=6000,6000,'Données brutes'!B253+0)),"")</f>
        <v/>
      </c>
      <c r="B253" s="27" t="str">
        <f>IF('Données brutes'!C253&lt;&gt;"",IF('Données brutes'!C253+0&gt;=20,20,'Données brutes'!C253+0),"")</f>
        <v/>
      </c>
      <c r="C253" s="27" t="str">
        <f>IF('Données brutes'!D253&lt;&gt;"",IF('Données brutes'!D253+0&gt;=20,20,'Données brutes'!D253+0),"")</f>
        <v/>
      </c>
      <c r="D253" s="27" t="str">
        <f>IF('Données brutes'!E253&lt;&gt;"",IF('Données brutes'!E253+0&gt;=10,10,'Données brutes'!E253+0),"")</f>
        <v/>
      </c>
      <c r="E253" s="31" t="str">
        <f>IF('Données brutes'!F253&lt;&gt;"",IF('Données brutes'!F253+0&lt;=0.015,0.015,IF('Données brutes'!F253+0&gt;=0.5,0.5,'Données brutes'!F253+0)),"")</f>
        <v/>
      </c>
      <c r="F253" s="26" t="str">
        <f>IF('Données brutes'!G253&lt;&gt;"",IF('Données brutes'!G253+0&lt;=1,1,IF('Données brutes'!G253+0&gt;=80,80,'Données brutes'!G253+0)),"")</f>
        <v/>
      </c>
      <c r="H253" s="28" t="str">
        <f t="shared" si="43"/>
        <v/>
      </c>
      <c r="I253" s="28" t="str">
        <f t="shared" si="44"/>
        <v/>
      </c>
      <c r="J253" s="28" t="str">
        <f t="shared" si="45"/>
        <v/>
      </c>
      <c r="K253" s="28" t="str">
        <f t="shared" si="46"/>
        <v/>
      </c>
      <c r="L253" s="28" t="str">
        <f t="shared" si="47"/>
        <v/>
      </c>
      <c r="M253" s="28" t="str">
        <f t="shared" si="48"/>
        <v/>
      </c>
      <c r="O253" s="28" t="str">
        <f t="shared" si="49"/>
        <v/>
      </c>
      <c r="P253" s="28" t="str">
        <f t="shared" si="50"/>
        <v/>
      </c>
      <c r="Q253" s="28" t="str">
        <f t="shared" si="51"/>
        <v/>
      </c>
      <c r="R253" s="28" t="str">
        <f t="shared" si="52"/>
        <v/>
      </c>
      <c r="S253" s="28" t="str">
        <f t="shared" si="53"/>
        <v/>
      </c>
      <c r="T253" s="28" t="str">
        <f t="shared" si="54"/>
        <v/>
      </c>
      <c r="U253" s="29" t="str">
        <f>IF(COUNT(A253:F253)&gt;='Données brutes'!$I$2,MIN(O253:T253),"")</f>
        <v/>
      </c>
      <c r="V253" s="30" t="str">
        <f t="shared" si="55"/>
        <v/>
      </c>
    </row>
    <row r="254" spans="1:22" hidden="1" x14ac:dyDescent="0.2">
      <c r="A254" s="25" t="str">
        <f>IF('Données brutes'!B254&lt;&gt;"",IF('Données brutes'!B254+0&lt;=1,1,IF('Données brutes'!B254+0&gt;=6000,6000,'Données brutes'!B254+0)),"")</f>
        <v/>
      </c>
      <c r="B254" s="27" t="str">
        <f>IF('Données brutes'!C254&lt;&gt;"",IF('Données brutes'!C254+0&gt;=20,20,'Données brutes'!C254+0),"")</f>
        <v/>
      </c>
      <c r="C254" s="27" t="str">
        <f>IF('Données brutes'!D254&lt;&gt;"",IF('Données brutes'!D254+0&gt;=20,20,'Données brutes'!D254+0),"")</f>
        <v/>
      </c>
      <c r="D254" s="27" t="str">
        <f>IF('Données brutes'!E254&lt;&gt;"",IF('Données brutes'!E254+0&gt;=10,10,'Données brutes'!E254+0),"")</f>
        <v/>
      </c>
      <c r="E254" s="31" t="str">
        <f>IF('Données brutes'!F254&lt;&gt;"",IF('Données brutes'!F254+0&lt;=0.015,0.015,IF('Données brutes'!F254+0&gt;=0.5,0.5,'Données brutes'!F254+0)),"")</f>
        <v/>
      </c>
      <c r="F254" s="26" t="str">
        <f>IF('Données brutes'!G254&lt;&gt;"",IF('Données brutes'!G254+0&lt;=1,1,IF('Données brutes'!G254+0&gt;=80,80,'Données brutes'!G254+0)),"")</f>
        <v/>
      </c>
      <c r="H254" s="28" t="str">
        <f t="shared" si="43"/>
        <v/>
      </c>
      <c r="I254" s="28" t="str">
        <f t="shared" si="44"/>
        <v/>
      </c>
      <c r="J254" s="28" t="str">
        <f t="shared" si="45"/>
        <v/>
      </c>
      <c r="K254" s="28" t="str">
        <f t="shared" si="46"/>
        <v/>
      </c>
      <c r="L254" s="28" t="str">
        <f t="shared" si="47"/>
        <v/>
      </c>
      <c r="M254" s="28" t="str">
        <f t="shared" si="48"/>
        <v/>
      </c>
      <c r="O254" s="28" t="str">
        <f t="shared" si="49"/>
        <v/>
      </c>
      <c r="P254" s="28" t="str">
        <f t="shared" si="50"/>
        <v/>
      </c>
      <c r="Q254" s="28" t="str">
        <f t="shared" si="51"/>
        <v/>
      </c>
      <c r="R254" s="28" t="str">
        <f t="shared" si="52"/>
        <v/>
      </c>
      <c r="S254" s="28" t="str">
        <f t="shared" si="53"/>
        <v/>
      </c>
      <c r="T254" s="28" t="str">
        <f t="shared" si="54"/>
        <v/>
      </c>
      <c r="U254" s="29" t="str">
        <f>IF(COUNT(A254:F254)&gt;='Données brutes'!$I$2,MIN(O254:T254),"")</f>
        <v/>
      </c>
      <c r="V254" s="30" t="str">
        <f t="shared" si="55"/>
        <v/>
      </c>
    </row>
    <row r="255" spans="1:22" hidden="1" x14ac:dyDescent="0.2">
      <c r="A255" s="25" t="str">
        <f>IF('Données brutes'!B255&lt;&gt;"",IF('Données brutes'!B255+0&lt;=1,1,IF('Données brutes'!B255+0&gt;=6000,6000,'Données brutes'!B255+0)),"")</f>
        <v/>
      </c>
      <c r="B255" s="27" t="str">
        <f>IF('Données brutes'!C255&lt;&gt;"",IF('Données brutes'!C255+0&gt;=20,20,'Données brutes'!C255+0),"")</f>
        <v/>
      </c>
      <c r="C255" s="27" t="str">
        <f>IF('Données brutes'!D255&lt;&gt;"",IF('Données brutes'!D255+0&gt;=20,20,'Données brutes'!D255+0),"")</f>
        <v/>
      </c>
      <c r="D255" s="27" t="str">
        <f>IF('Données brutes'!E255&lt;&gt;"",IF('Données brutes'!E255+0&gt;=10,10,'Données brutes'!E255+0),"")</f>
        <v/>
      </c>
      <c r="E255" s="31" t="str">
        <f>IF('Données brutes'!F255&lt;&gt;"",IF('Données brutes'!F255+0&lt;=0.015,0.015,IF('Données brutes'!F255+0&gt;=0.5,0.5,'Données brutes'!F255+0)),"")</f>
        <v/>
      </c>
      <c r="F255" s="26" t="str">
        <f>IF('Données brutes'!G255&lt;&gt;"",IF('Données brutes'!G255+0&lt;=1,1,IF('Données brutes'!G255+0&gt;=80,80,'Données brutes'!G255+0)),"")</f>
        <v/>
      </c>
      <c r="H255" s="28" t="str">
        <f t="shared" si="43"/>
        <v/>
      </c>
      <c r="I255" s="28" t="str">
        <f t="shared" si="44"/>
        <v/>
      </c>
      <c r="J255" s="28" t="str">
        <f t="shared" si="45"/>
        <v/>
      </c>
      <c r="K255" s="28" t="str">
        <f t="shared" si="46"/>
        <v/>
      </c>
      <c r="L255" s="28" t="str">
        <f t="shared" si="47"/>
        <v/>
      </c>
      <c r="M255" s="28" t="str">
        <f t="shared" si="48"/>
        <v/>
      </c>
      <c r="O255" s="28" t="str">
        <f t="shared" si="49"/>
        <v/>
      </c>
      <c r="P255" s="28" t="str">
        <f t="shared" si="50"/>
        <v/>
      </c>
      <c r="Q255" s="28" t="str">
        <f t="shared" si="51"/>
        <v/>
      </c>
      <c r="R255" s="28" t="str">
        <f t="shared" si="52"/>
        <v/>
      </c>
      <c r="S255" s="28" t="str">
        <f t="shared" si="53"/>
        <v/>
      </c>
      <c r="T255" s="28" t="str">
        <f t="shared" si="54"/>
        <v/>
      </c>
      <c r="U255" s="29" t="str">
        <f>IF(COUNT(A255:F255)&gt;='Données brutes'!$I$2,MIN(O255:T255),"")</f>
        <v/>
      </c>
      <c r="V255" s="30" t="str">
        <f t="shared" si="55"/>
        <v/>
      </c>
    </row>
    <row r="256" spans="1:22" hidden="1" x14ac:dyDescent="0.2">
      <c r="A256" s="25" t="str">
        <f>IF('Données brutes'!B256&lt;&gt;"",IF('Données brutes'!B256+0&lt;=1,1,IF('Données brutes'!B256+0&gt;=6000,6000,'Données brutes'!B256+0)),"")</f>
        <v/>
      </c>
      <c r="B256" s="27" t="str">
        <f>IF('Données brutes'!C256&lt;&gt;"",IF('Données brutes'!C256+0&gt;=20,20,'Données brutes'!C256+0),"")</f>
        <v/>
      </c>
      <c r="C256" s="27" t="str">
        <f>IF('Données brutes'!D256&lt;&gt;"",IF('Données brutes'!D256+0&gt;=20,20,'Données brutes'!D256+0),"")</f>
        <v/>
      </c>
      <c r="D256" s="27" t="str">
        <f>IF('Données brutes'!E256&lt;&gt;"",IF('Données brutes'!E256+0&gt;=10,10,'Données brutes'!E256+0),"")</f>
        <v/>
      </c>
      <c r="E256" s="31" t="str">
        <f>IF('Données brutes'!F256&lt;&gt;"",IF('Données brutes'!F256+0&lt;=0.015,0.015,IF('Données brutes'!F256+0&gt;=0.5,0.5,'Données brutes'!F256+0)),"")</f>
        <v/>
      </c>
      <c r="F256" s="26" t="str">
        <f>IF('Données brutes'!G256&lt;&gt;"",IF('Données brutes'!G256+0&lt;=1,1,IF('Données brutes'!G256+0&gt;=80,80,'Données brutes'!G256+0)),"")</f>
        <v/>
      </c>
      <c r="H256" s="28" t="str">
        <f t="shared" si="43"/>
        <v/>
      </c>
      <c r="I256" s="28" t="str">
        <f t="shared" si="44"/>
        <v/>
      </c>
      <c r="J256" s="28" t="str">
        <f t="shared" si="45"/>
        <v/>
      </c>
      <c r="K256" s="28" t="str">
        <f t="shared" si="46"/>
        <v/>
      </c>
      <c r="L256" s="28" t="str">
        <f t="shared" si="47"/>
        <v/>
      </c>
      <c r="M256" s="28" t="str">
        <f t="shared" si="48"/>
        <v/>
      </c>
      <c r="O256" s="28" t="str">
        <f t="shared" si="49"/>
        <v/>
      </c>
      <c r="P256" s="28" t="str">
        <f t="shared" si="50"/>
        <v/>
      </c>
      <c r="Q256" s="28" t="str">
        <f t="shared" si="51"/>
        <v/>
      </c>
      <c r="R256" s="28" t="str">
        <f t="shared" si="52"/>
        <v/>
      </c>
      <c r="S256" s="28" t="str">
        <f t="shared" si="53"/>
        <v/>
      </c>
      <c r="T256" s="28" t="str">
        <f t="shared" si="54"/>
        <v/>
      </c>
      <c r="U256" s="29" t="str">
        <f>IF(COUNT(A256:F256)&gt;='Données brutes'!$I$2,MIN(O256:T256),"")</f>
        <v/>
      </c>
      <c r="V256" s="30" t="str">
        <f t="shared" si="55"/>
        <v/>
      </c>
    </row>
    <row r="257" spans="1:22" hidden="1" x14ac:dyDescent="0.2">
      <c r="A257" s="25" t="str">
        <f>IF('Données brutes'!B257&lt;&gt;"",IF('Données brutes'!B257+0&lt;=1,1,IF('Données brutes'!B257+0&gt;=6000,6000,'Données brutes'!B257+0)),"")</f>
        <v/>
      </c>
      <c r="B257" s="27" t="str">
        <f>IF('Données brutes'!C257&lt;&gt;"",IF('Données brutes'!C257+0&gt;=20,20,'Données brutes'!C257+0),"")</f>
        <v/>
      </c>
      <c r="C257" s="27" t="str">
        <f>IF('Données brutes'!D257&lt;&gt;"",IF('Données brutes'!D257+0&gt;=20,20,'Données brutes'!D257+0),"")</f>
        <v/>
      </c>
      <c r="D257" s="27" t="str">
        <f>IF('Données brutes'!E257&lt;&gt;"",IF('Données brutes'!E257+0&gt;=10,10,'Données brutes'!E257+0),"")</f>
        <v/>
      </c>
      <c r="E257" s="31" t="str">
        <f>IF('Données brutes'!F257&lt;&gt;"",IF('Données brutes'!F257+0&lt;=0.015,0.015,IF('Données brutes'!F257+0&gt;=0.5,0.5,'Données brutes'!F257+0)),"")</f>
        <v/>
      </c>
      <c r="F257" s="26" t="str">
        <f>IF('Données brutes'!G257&lt;&gt;"",IF('Données brutes'!G257+0&lt;=1,1,IF('Données brutes'!G257+0&gt;=80,80,'Données brutes'!G257+0)),"")</f>
        <v/>
      </c>
      <c r="H257" s="28" t="str">
        <f t="shared" si="43"/>
        <v/>
      </c>
      <c r="I257" s="28" t="str">
        <f t="shared" si="44"/>
        <v/>
      </c>
      <c r="J257" s="28" t="str">
        <f t="shared" si="45"/>
        <v/>
      </c>
      <c r="K257" s="28" t="str">
        <f t="shared" si="46"/>
        <v/>
      </c>
      <c r="L257" s="28" t="str">
        <f t="shared" si="47"/>
        <v/>
      </c>
      <c r="M257" s="28" t="str">
        <f t="shared" si="48"/>
        <v/>
      </c>
      <c r="O257" s="28" t="str">
        <f t="shared" si="49"/>
        <v/>
      </c>
      <c r="P257" s="28" t="str">
        <f t="shared" si="50"/>
        <v/>
      </c>
      <c r="Q257" s="28" t="str">
        <f t="shared" si="51"/>
        <v/>
      </c>
      <c r="R257" s="28" t="str">
        <f t="shared" si="52"/>
        <v/>
      </c>
      <c r="S257" s="28" t="str">
        <f t="shared" si="53"/>
        <v/>
      </c>
      <c r="T257" s="28" t="str">
        <f t="shared" si="54"/>
        <v/>
      </c>
      <c r="U257" s="29" t="str">
        <f>IF(COUNT(A257:F257)&gt;='Données brutes'!$I$2,MIN(O257:T257),"")</f>
        <v/>
      </c>
      <c r="V257" s="30" t="str">
        <f t="shared" si="55"/>
        <v/>
      </c>
    </row>
    <row r="258" spans="1:22" hidden="1" x14ac:dyDescent="0.2">
      <c r="A258" s="25" t="str">
        <f>IF('Données brutes'!B258&lt;&gt;"",IF('Données brutes'!B258+0&lt;=1,1,IF('Données brutes'!B258+0&gt;=6000,6000,'Données brutes'!B258+0)),"")</f>
        <v/>
      </c>
      <c r="B258" s="27" t="str">
        <f>IF('Données brutes'!C258&lt;&gt;"",IF('Données brutes'!C258+0&gt;=20,20,'Données brutes'!C258+0),"")</f>
        <v/>
      </c>
      <c r="C258" s="27" t="str">
        <f>IF('Données brutes'!D258&lt;&gt;"",IF('Données brutes'!D258+0&gt;=20,20,'Données brutes'!D258+0),"")</f>
        <v/>
      </c>
      <c r="D258" s="27" t="str">
        <f>IF('Données brutes'!E258&lt;&gt;"",IF('Données brutes'!E258+0&gt;=10,10,'Données brutes'!E258+0),"")</f>
        <v/>
      </c>
      <c r="E258" s="31" t="str">
        <f>IF('Données brutes'!F258&lt;&gt;"",IF('Données brutes'!F258+0&lt;=0.015,0.015,IF('Données brutes'!F258+0&gt;=0.5,0.5,'Données brutes'!F258+0)),"")</f>
        <v/>
      </c>
      <c r="F258" s="26" t="str">
        <f>IF('Données brutes'!G258&lt;&gt;"",IF('Données brutes'!G258+0&lt;=1,1,IF('Données brutes'!G258+0&gt;=80,80,'Données brutes'!G258+0)),"")</f>
        <v/>
      </c>
      <c r="H258" s="28" t="str">
        <f t="shared" si="43"/>
        <v/>
      </c>
      <c r="I258" s="28" t="str">
        <f t="shared" si="44"/>
        <v/>
      </c>
      <c r="J258" s="28" t="str">
        <f t="shared" si="45"/>
        <v/>
      </c>
      <c r="K258" s="28" t="str">
        <f t="shared" si="46"/>
        <v/>
      </c>
      <c r="L258" s="28" t="str">
        <f t="shared" si="47"/>
        <v/>
      </c>
      <c r="M258" s="28" t="str">
        <f t="shared" si="48"/>
        <v/>
      </c>
      <c r="O258" s="28" t="str">
        <f t="shared" si="49"/>
        <v/>
      </c>
      <c r="P258" s="28" t="str">
        <f t="shared" si="50"/>
        <v/>
      </c>
      <c r="Q258" s="28" t="str">
        <f t="shared" si="51"/>
        <v/>
      </c>
      <c r="R258" s="28" t="str">
        <f t="shared" si="52"/>
        <v/>
      </c>
      <c r="S258" s="28" t="str">
        <f t="shared" si="53"/>
        <v/>
      </c>
      <c r="T258" s="28" t="str">
        <f t="shared" si="54"/>
        <v/>
      </c>
      <c r="U258" s="29" t="str">
        <f>IF(COUNT(A258:F258)&gt;='Données brutes'!$I$2,MIN(O258:T258),"")</f>
        <v/>
      </c>
      <c r="V258" s="30" t="str">
        <f t="shared" si="55"/>
        <v/>
      </c>
    </row>
    <row r="259" spans="1:22" hidden="1" x14ac:dyDescent="0.2">
      <c r="A259" s="25" t="str">
        <f>IF('Données brutes'!B259&lt;&gt;"",IF('Données brutes'!B259+0&lt;=1,1,IF('Données brutes'!B259+0&gt;=6000,6000,'Données brutes'!B259+0)),"")</f>
        <v/>
      </c>
      <c r="B259" s="27" t="str">
        <f>IF('Données brutes'!C259&lt;&gt;"",IF('Données brutes'!C259+0&gt;=20,20,'Données brutes'!C259+0),"")</f>
        <v/>
      </c>
      <c r="C259" s="27" t="str">
        <f>IF('Données brutes'!D259&lt;&gt;"",IF('Données brutes'!D259+0&gt;=20,20,'Données brutes'!D259+0),"")</f>
        <v/>
      </c>
      <c r="D259" s="27" t="str">
        <f>IF('Données brutes'!E259&lt;&gt;"",IF('Données brutes'!E259+0&gt;=10,10,'Données brutes'!E259+0),"")</f>
        <v/>
      </c>
      <c r="E259" s="31" t="str">
        <f>IF('Données brutes'!F259&lt;&gt;"",IF('Données brutes'!F259+0&lt;=0.015,0.015,IF('Données brutes'!F259+0&gt;=0.5,0.5,'Données brutes'!F259+0)),"")</f>
        <v/>
      </c>
      <c r="F259" s="26" t="str">
        <f>IF('Données brutes'!G259&lt;&gt;"",IF('Données brutes'!G259+0&lt;=1,1,IF('Données brutes'!G259+0&gt;=80,80,'Données brutes'!G259+0)),"")</f>
        <v/>
      </c>
      <c r="H259" s="28" t="str">
        <f t="shared" si="43"/>
        <v/>
      </c>
      <c r="I259" s="28" t="str">
        <f t="shared" si="44"/>
        <v/>
      </c>
      <c r="J259" s="28" t="str">
        <f t="shared" si="45"/>
        <v/>
      </c>
      <c r="K259" s="28" t="str">
        <f t="shared" si="46"/>
        <v/>
      </c>
      <c r="L259" s="28" t="str">
        <f t="shared" si="47"/>
        <v/>
      </c>
      <c r="M259" s="28" t="str">
        <f t="shared" si="48"/>
        <v/>
      </c>
      <c r="O259" s="28" t="str">
        <f t="shared" si="49"/>
        <v/>
      </c>
      <c r="P259" s="28" t="str">
        <f t="shared" si="50"/>
        <v/>
      </c>
      <c r="Q259" s="28" t="str">
        <f t="shared" si="51"/>
        <v/>
      </c>
      <c r="R259" s="28" t="str">
        <f t="shared" si="52"/>
        <v/>
      </c>
      <c r="S259" s="28" t="str">
        <f t="shared" si="53"/>
        <v/>
      </c>
      <c r="T259" s="28" t="str">
        <f t="shared" si="54"/>
        <v/>
      </c>
      <c r="U259" s="29" t="str">
        <f>IF(COUNT(A259:F259)&gt;='Données brutes'!$I$2,MIN(O259:T259),"")</f>
        <v/>
      </c>
      <c r="V259" s="30" t="str">
        <f t="shared" si="55"/>
        <v/>
      </c>
    </row>
    <row r="260" spans="1:22" hidden="1" x14ac:dyDescent="0.2">
      <c r="A260" s="25" t="str">
        <f>IF('Données brutes'!B260&lt;&gt;"",IF('Données brutes'!B260+0&lt;=1,1,IF('Données brutes'!B260+0&gt;=6000,6000,'Données brutes'!B260+0)),"")</f>
        <v/>
      </c>
      <c r="B260" s="27" t="str">
        <f>IF('Données brutes'!C260&lt;&gt;"",IF('Données brutes'!C260+0&gt;=20,20,'Données brutes'!C260+0),"")</f>
        <v/>
      </c>
      <c r="C260" s="27" t="str">
        <f>IF('Données brutes'!D260&lt;&gt;"",IF('Données brutes'!D260+0&gt;=20,20,'Données brutes'!D260+0),"")</f>
        <v/>
      </c>
      <c r="D260" s="27" t="str">
        <f>IF('Données brutes'!E260&lt;&gt;"",IF('Données brutes'!E260+0&gt;=10,10,'Données brutes'!E260+0),"")</f>
        <v/>
      </c>
      <c r="E260" s="31" t="str">
        <f>IF('Données brutes'!F260&lt;&gt;"",IF('Données brutes'!F260+0&lt;=0.015,0.015,IF('Données brutes'!F260+0&gt;=0.5,0.5,'Données brutes'!F260+0)),"")</f>
        <v/>
      </c>
      <c r="F260" s="26" t="str">
        <f>IF('Données brutes'!G260&lt;&gt;"",IF('Données brutes'!G260+0&lt;=1,1,IF('Données brutes'!G260+0&gt;=80,80,'Données brutes'!G260+0)),"")</f>
        <v/>
      </c>
      <c r="H260" s="28" t="str">
        <f t="shared" ref="H260:H300" si="56">IF(A260&lt;&gt;"",100.000707+199.4112625*LOG(A260)-633.2498635*LOG(A260)^2+794.5776709*LOG(A260)^3-509.8647342*LOG(A260)^4+176.015402*LOG(A260)^5-31.1373636*LOG(A260)^6+2.2100002*LOG(A260)^7,"")</f>
        <v/>
      </c>
      <c r="I260" s="28" t="str">
        <f t="shared" ref="I260:I300" si="57">IF(B260&lt;&gt;"",-0.002196*B260^5+0.06806*B260^4-0.5825*B260^3+0.6908*B260^2-4.7533*B260+100.1516,"")</f>
        <v/>
      </c>
      <c r="J260" s="28" t="str">
        <f t="shared" ref="J260:J300" si="58">IF(C260&lt;&gt;"",100.9766652-100.1069915*C260+43.0165198*C260^2-9.2398993*C260^3+0.7928877*C260^4,"")</f>
        <v/>
      </c>
      <c r="K260" s="28" t="str">
        <f t="shared" ref="K260:K300" si="59">IF(D260&lt;&gt;"",100.211834-40.1159071*D260-11.1812228*D260^2+17.8562719*D260^3-7.2985492*D260^4+1.4940264*D260^5-0.1670551*D260^6+0.0097349*D260^7-0.0002315*D260^8,"")</f>
        <v/>
      </c>
      <c r="L260" s="28" t="str">
        <f t="shared" ref="L260:L300" si="60">IF(E260&lt;&gt;"",131.811-2470.73*E260+29919.88*E260^2-215866.395*E260^3+907127.101*E260^4-2179260.623*E260^5+2767313.71*E260^6-1436922.807*E260^7,"")</f>
        <v/>
      </c>
      <c r="M260" s="28" t="str">
        <f t="shared" ref="M260:M300" si="61">IF(F260&lt;&gt;"",IF(F260&gt;=0,100.0091735-8.2787124*LOG(F260)-7.4497699*LOG(F260)^2-18.0716277*LOG(F260)^3-0.7974349*LOG(F260)^4+3.1353762*LOG(F260)^5,""),"")</f>
        <v/>
      </c>
      <c r="O260" s="28" t="str">
        <f t="shared" ref="O260:O300" si="62">IF(H260&lt;&gt;"",IF(H260&gt;100,100,IF(H260&lt;0,0,H260)),"")</f>
        <v/>
      </c>
      <c r="P260" s="28" t="str">
        <f t="shared" ref="P260:P300" si="63">IF(I260&lt;&gt;"",IF(I260&gt;100,100,IF(I260&lt;0,0,I260)),"")</f>
        <v/>
      </c>
      <c r="Q260" s="28" t="str">
        <f t="shared" ref="Q260:Q300" si="64">IF(J260&lt;&gt;"",IF(J260&gt;100,100,IF(J260&lt;0,0,J260)),"")</f>
        <v/>
      </c>
      <c r="R260" s="28" t="str">
        <f t="shared" ref="R260:R300" si="65">IF(K260&lt;&gt;"",IF(K260&gt;100,100,IF(K260&lt;0,0,K260)),"")</f>
        <v/>
      </c>
      <c r="S260" s="28" t="str">
        <f t="shared" ref="S260:S300" si="66">IF(L260&lt;&gt;"",IF(L260&gt;100,100,IF(L260&lt;0,0,L260)),"")</f>
        <v/>
      </c>
      <c r="T260" s="28" t="str">
        <f t="shared" ref="T260:T300" si="67">IF(M260&lt;&gt;"",IF(M260&gt;100,100,IF(M260&lt;0,0,M260)),"")</f>
        <v/>
      </c>
      <c r="U260" s="29" t="str">
        <f>IF(COUNT(A260:F260)&gt;='Données brutes'!$I$2,MIN(O260:T260),"")</f>
        <v/>
      </c>
      <c r="V260" s="30" t="str">
        <f t="shared" ref="V260:V300" si="68">IF(U260&lt;&gt;"",CHOOSE(MATCH(MIN(O260:T260),O260:T260,0),"CF","CHLA-A","NH3","NOX","PTOT","MES"),"")</f>
        <v/>
      </c>
    </row>
    <row r="261" spans="1:22" hidden="1" x14ac:dyDescent="0.2">
      <c r="A261" s="25" t="str">
        <f>IF('Données brutes'!B261&lt;&gt;"",IF('Données brutes'!B261+0&lt;=1,1,IF('Données brutes'!B261+0&gt;=6000,6000,'Données brutes'!B261+0)),"")</f>
        <v/>
      </c>
      <c r="B261" s="27" t="str">
        <f>IF('Données brutes'!C261&lt;&gt;"",IF('Données brutes'!C261+0&gt;=20,20,'Données brutes'!C261+0),"")</f>
        <v/>
      </c>
      <c r="C261" s="27" t="str">
        <f>IF('Données brutes'!D261&lt;&gt;"",IF('Données brutes'!D261+0&gt;=20,20,'Données brutes'!D261+0),"")</f>
        <v/>
      </c>
      <c r="D261" s="27" t="str">
        <f>IF('Données brutes'!E261&lt;&gt;"",IF('Données brutes'!E261+0&gt;=10,10,'Données brutes'!E261+0),"")</f>
        <v/>
      </c>
      <c r="E261" s="31" t="str">
        <f>IF('Données brutes'!F261&lt;&gt;"",IF('Données brutes'!F261+0&lt;=0.015,0.015,IF('Données brutes'!F261+0&gt;=0.5,0.5,'Données brutes'!F261+0)),"")</f>
        <v/>
      </c>
      <c r="F261" s="26" t="str">
        <f>IF('Données brutes'!G261&lt;&gt;"",IF('Données brutes'!G261+0&lt;=1,1,IF('Données brutes'!G261+0&gt;=80,80,'Données brutes'!G261+0)),"")</f>
        <v/>
      </c>
      <c r="H261" s="28" t="str">
        <f t="shared" si="56"/>
        <v/>
      </c>
      <c r="I261" s="28" t="str">
        <f t="shared" si="57"/>
        <v/>
      </c>
      <c r="J261" s="28" t="str">
        <f t="shared" si="58"/>
        <v/>
      </c>
      <c r="K261" s="28" t="str">
        <f t="shared" si="59"/>
        <v/>
      </c>
      <c r="L261" s="28" t="str">
        <f t="shared" si="60"/>
        <v/>
      </c>
      <c r="M261" s="28" t="str">
        <f t="shared" si="61"/>
        <v/>
      </c>
      <c r="O261" s="28" t="str">
        <f t="shared" si="62"/>
        <v/>
      </c>
      <c r="P261" s="28" t="str">
        <f t="shared" si="63"/>
        <v/>
      </c>
      <c r="Q261" s="28" t="str">
        <f t="shared" si="64"/>
        <v/>
      </c>
      <c r="R261" s="28" t="str">
        <f t="shared" si="65"/>
        <v/>
      </c>
      <c r="S261" s="28" t="str">
        <f t="shared" si="66"/>
        <v/>
      </c>
      <c r="T261" s="28" t="str">
        <f t="shared" si="67"/>
        <v/>
      </c>
      <c r="U261" s="29" t="str">
        <f>IF(COUNT(A261:F261)&gt;='Données brutes'!$I$2,MIN(O261:T261),"")</f>
        <v/>
      </c>
      <c r="V261" s="30" t="str">
        <f t="shared" si="68"/>
        <v/>
      </c>
    </row>
    <row r="262" spans="1:22" hidden="1" x14ac:dyDescent="0.2">
      <c r="A262" s="25" t="str">
        <f>IF('Données brutes'!B262&lt;&gt;"",IF('Données brutes'!B262+0&lt;=1,1,IF('Données brutes'!B262+0&gt;=6000,6000,'Données brutes'!B262+0)),"")</f>
        <v/>
      </c>
      <c r="B262" s="27" t="str">
        <f>IF('Données brutes'!C262&lt;&gt;"",IF('Données brutes'!C262+0&gt;=20,20,'Données brutes'!C262+0),"")</f>
        <v/>
      </c>
      <c r="C262" s="27" t="str">
        <f>IF('Données brutes'!D262&lt;&gt;"",IF('Données brutes'!D262+0&gt;=20,20,'Données brutes'!D262+0),"")</f>
        <v/>
      </c>
      <c r="D262" s="27" t="str">
        <f>IF('Données brutes'!E262&lt;&gt;"",IF('Données brutes'!E262+0&gt;=10,10,'Données brutes'!E262+0),"")</f>
        <v/>
      </c>
      <c r="E262" s="31" t="str">
        <f>IF('Données brutes'!F262&lt;&gt;"",IF('Données brutes'!F262+0&lt;=0.015,0.015,IF('Données brutes'!F262+0&gt;=0.5,0.5,'Données brutes'!F262+0)),"")</f>
        <v/>
      </c>
      <c r="F262" s="26" t="str">
        <f>IF('Données brutes'!G262&lt;&gt;"",IF('Données brutes'!G262+0&lt;=1,1,IF('Données brutes'!G262+0&gt;=80,80,'Données brutes'!G262+0)),"")</f>
        <v/>
      </c>
      <c r="H262" s="28" t="str">
        <f t="shared" si="56"/>
        <v/>
      </c>
      <c r="I262" s="28" t="str">
        <f t="shared" si="57"/>
        <v/>
      </c>
      <c r="J262" s="28" t="str">
        <f t="shared" si="58"/>
        <v/>
      </c>
      <c r="K262" s="28" t="str">
        <f t="shared" si="59"/>
        <v/>
      </c>
      <c r="L262" s="28" t="str">
        <f t="shared" si="60"/>
        <v/>
      </c>
      <c r="M262" s="28" t="str">
        <f t="shared" si="61"/>
        <v/>
      </c>
      <c r="O262" s="28" t="str">
        <f t="shared" si="62"/>
        <v/>
      </c>
      <c r="P262" s="28" t="str">
        <f t="shared" si="63"/>
        <v/>
      </c>
      <c r="Q262" s="28" t="str">
        <f t="shared" si="64"/>
        <v/>
      </c>
      <c r="R262" s="28" t="str">
        <f t="shared" si="65"/>
        <v/>
      </c>
      <c r="S262" s="28" t="str">
        <f t="shared" si="66"/>
        <v/>
      </c>
      <c r="T262" s="28" t="str">
        <f t="shared" si="67"/>
        <v/>
      </c>
      <c r="U262" s="29" t="str">
        <f>IF(COUNT(A262:F262)&gt;='Données brutes'!$I$2,MIN(O262:T262),"")</f>
        <v/>
      </c>
      <c r="V262" s="30" t="str">
        <f t="shared" si="68"/>
        <v/>
      </c>
    </row>
    <row r="263" spans="1:22" hidden="1" x14ac:dyDescent="0.2">
      <c r="A263" s="25" t="str">
        <f>IF('Données brutes'!B263&lt;&gt;"",IF('Données brutes'!B263+0&lt;=1,1,IF('Données brutes'!B263+0&gt;=6000,6000,'Données brutes'!B263+0)),"")</f>
        <v/>
      </c>
      <c r="B263" s="27" t="str">
        <f>IF('Données brutes'!C263&lt;&gt;"",IF('Données brutes'!C263+0&gt;=20,20,'Données brutes'!C263+0),"")</f>
        <v/>
      </c>
      <c r="C263" s="27" t="str">
        <f>IF('Données brutes'!D263&lt;&gt;"",IF('Données brutes'!D263+0&gt;=20,20,'Données brutes'!D263+0),"")</f>
        <v/>
      </c>
      <c r="D263" s="27" t="str">
        <f>IF('Données brutes'!E263&lt;&gt;"",IF('Données brutes'!E263+0&gt;=10,10,'Données brutes'!E263+0),"")</f>
        <v/>
      </c>
      <c r="E263" s="31" t="str">
        <f>IF('Données brutes'!F263&lt;&gt;"",IF('Données brutes'!F263+0&lt;=0.015,0.015,IF('Données brutes'!F263+0&gt;=0.5,0.5,'Données brutes'!F263+0)),"")</f>
        <v/>
      </c>
      <c r="F263" s="26" t="str">
        <f>IF('Données brutes'!G263&lt;&gt;"",IF('Données brutes'!G263+0&lt;=1,1,IF('Données brutes'!G263+0&gt;=80,80,'Données brutes'!G263+0)),"")</f>
        <v/>
      </c>
      <c r="H263" s="28" t="str">
        <f t="shared" si="56"/>
        <v/>
      </c>
      <c r="I263" s="28" t="str">
        <f t="shared" si="57"/>
        <v/>
      </c>
      <c r="J263" s="28" t="str">
        <f t="shared" si="58"/>
        <v/>
      </c>
      <c r="K263" s="28" t="str">
        <f t="shared" si="59"/>
        <v/>
      </c>
      <c r="L263" s="28" t="str">
        <f t="shared" si="60"/>
        <v/>
      </c>
      <c r="M263" s="28" t="str">
        <f t="shared" si="61"/>
        <v/>
      </c>
      <c r="O263" s="28" t="str">
        <f t="shared" si="62"/>
        <v/>
      </c>
      <c r="P263" s="28" t="str">
        <f t="shared" si="63"/>
        <v/>
      </c>
      <c r="Q263" s="28" t="str">
        <f t="shared" si="64"/>
        <v/>
      </c>
      <c r="R263" s="28" t="str">
        <f t="shared" si="65"/>
        <v/>
      </c>
      <c r="S263" s="28" t="str">
        <f t="shared" si="66"/>
        <v/>
      </c>
      <c r="T263" s="28" t="str">
        <f t="shared" si="67"/>
        <v/>
      </c>
      <c r="U263" s="29" t="str">
        <f>IF(COUNT(A263:F263)&gt;='Données brutes'!$I$2,MIN(O263:T263),"")</f>
        <v/>
      </c>
      <c r="V263" s="30" t="str">
        <f t="shared" si="68"/>
        <v/>
      </c>
    </row>
    <row r="264" spans="1:22" hidden="1" x14ac:dyDescent="0.2">
      <c r="A264" s="25" t="str">
        <f>IF('Données brutes'!B264&lt;&gt;"",IF('Données brutes'!B264+0&lt;=1,1,IF('Données brutes'!B264+0&gt;=6000,6000,'Données brutes'!B264+0)),"")</f>
        <v/>
      </c>
      <c r="B264" s="27" t="str">
        <f>IF('Données brutes'!C264&lt;&gt;"",IF('Données brutes'!C264+0&gt;=20,20,'Données brutes'!C264+0),"")</f>
        <v/>
      </c>
      <c r="C264" s="27" t="str">
        <f>IF('Données brutes'!D264&lt;&gt;"",IF('Données brutes'!D264+0&gt;=20,20,'Données brutes'!D264+0),"")</f>
        <v/>
      </c>
      <c r="D264" s="27" t="str">
        <f>IF('Données brutes'!E264&lt;&gt;"",IF('Données brutes'!E264+0&gt;=10,10,'Données brutes'!E264+0),"")</f>
        <v/>
      </c>
      <c r="E264" s="31" t="str">
        <f>IF('Données brutes'!F264&lt;&gt;"",IF('Données brutes'!F264+0&lt;=0.015,0.015,IF('Données brutes'!F264+0&gt;=0.5,0.5,'Données brutes'!F264+0)),"")</f>
        <v/>
      </c>
      <c r="F264" s="26" t="str">
        <f>IF('Données brutes'!G264&lt;&gt;"",IF('Données brutes'!G264+0&lt;=1,1,IF('Données brutes'!G264+0&gt;=80,80,'Données brutes'!G264+0)),"")</f>
        <v/>
      </c>
      <c r="H264" s="28" t="str">
        <f t="shared" si="56"/>
        <v/>
      </c>
      <c r="I264" s="28" t="str">
        <f t="shared" si="57"/>
        <v/>
      </c>
      <c r="J264" s="28" t="str">
        <f t="shared" si="58"/>
        <v/>
      </c>
      <c r="K264" s="28" t="str">
        <f t="shared" si="59"/>
        <v/>
      </c>
      <c r="L264" s="28" t="str">
        <f t="shared" si="60"/>
        <v/>
      </c>
      <c r="M264" s="28" t="str">
        <f t="shared" si="61"/>
        <v/>
      </c>
      <c r="O264" s="28" t="str">
        <f t="shared" si="62"/>
        <v/>
      </c>
      <c r="P264" s="28" t="str">
        <f t="shared" si="63"/>
        <v/>
      </c>
      <c r="Q264" s="28" t="str">
        <f t="shared" si="64"/>
        <v/>
      </c>
      <c r="R264" s="28" t="str">
        <f t="shared" si="65"/>
        <v/>
      </c>
      <c r="S264" s="28" t="str">
        <f t="shared" si="66"/>
        <v/>
      </c>
      <c r="T264" s="28" t="str">
        <f t="shared" si="67"/>
        <v/>
      </c>
      <c r="U264" s="29" t="str">
        <f>IF(COUNT(A264:F264)&gt;='Données brutes'!$I$2,MIN(O264:T264),"")</f>
        <v/>
      </c>
      <c r="V264" s="30" t="str">
        <f t="shared" si="68"/>
        <v/>
      </c>
    </row>
    <row r="265" spans="1:22" hidden="1" x14ac:dyDescent="0.2">
      <c r="A265" s="25" t="str">
        <f>IF('Données brutes'!B265&lt;&gt;"",IF('Données brutes'!B265+0&lt;=1,1,IF('Données brutes'!B265+0&gt;=6000,6000,'Données brutes'!B265+0)),"")</f>
        <v/>
      </c>
      <c r="B265" s="27" t="str">
        <f>IF('Données brutes'!C265&lt;&gt;"",IF('Données brutes'!C265+0&gt;=20,20,'Données brutes'!C265+0),"")</f>
        <v/>
      </c>
      <c r="C265" s="27" t="str">
        <f>IF('Données brutes'!D265&lt;&gt;"",IF('Données brutes'!D265+0&gt;=20,20,'Données brutes'!D265+0),"")</f>
        <v/>
      </c>
      <c r="D265" s="27" t="str">
        <f>IF('Données brutes'!E265&lt;&gt;"",IF('Données brutes'!E265+0&gt;=10,10,'Données brutes'!E265+0),"")</f>
        <v/>
      </c>
      <c r="E265" s="31" t="str">
        <f>IF('Données brutes'!F265&lt;&gt;"",IF('Données brutes'!F265+0&lt;=0.015,0.015,IF('Données brutes'!F265+0&gt;=0.5,0.5,'Données brutes'!F265+0)),"")</f>
        <v/>
      </c>
      <c r="F265" s="26" t="str">
        <f>IF('Données brutes'!G265&lt;&gt;"",IF('Données brutes'!G265+0&lt;=1,1,IF('Données brutes'!G265+0&gt;=80,80,'Données brutes'!G265+0)),"")</f>
        <v/>
      </c>
      <c r="H265" s="28" t="str">
        <f t="shared" si="56"/>
        <v/>
      </c>
      <c r="I265" s="28" t="str">
        <f t="shared" si="57"/>
        <v/>
      </c>
      <c r="J265" s="28" t="str">
        <f t="shared" si="58"/>
        <v/>
      </c>
      <c r="K265" s="28" t="str">
        <f t="shared" si="59"/>
        <v/>
      </c>
      <c r="L265" s="28" t="str">
        <f t="shared" si="60"/>
        <v/>
      </c>
      <c r="M265" s="28" t="str">
        <f t="shared" si="61"/>
        <v/>
      </c>
      <c r="O265" s="28" t="str">
        <f t="shared" si="62"/>
        <v/>
      </c>
      <c r="P265" s="28" t="str">
        <f t="shared" si="63"/>
        <v/>
      </c>
      <c r="Q265" s="28" t="str">
        <f t="shared" si="64"/>
        <v/>
      </c>
      <c r="R265" s="28" t="str">
        <f t="shared" si="65"/>
        <v/>
      </c>
      <c r="S265" s="28" t="str">
        <f t="shared" si="66"/>
        <v/>
      </c>
      <c r="T265" s="28" t="str">
        <f t="shared" si="67"/>
        <v/>
      </c>
      <c r="U265" s="29" t="str">
        <f>IF(COUNT(A265:F265)&gt;='Données brutes'!$I$2,MIN(O265:T265),"")</f>
        <v/>
      </c>
      <c r="V265" s="30" t="str">
        <f t="shared" si="68"/>
        <v/>
      </c>
    </row>
    <row r="266" spans="1:22" hidden="1" x14ac:dyDescent="0.2">
      <c r="A266" s="25" t="str">
        <f>IF('Données brutes'!B266&lt;&gt;"",IF('Données brutes'!B266+0&lt;=1,1,IF('Données brutes'!B266+0&gt;=6000,6000,'Données brutes'!B266+0)),"")</f>
        <v/>
      </c>
      <c r="B266" s="27" t="str">
        <f>IF('Données brutes'!C266&lt;&gt;"",IF('Données brutes'!C266+0&gt;=20,20,'Données brutes'!C266+0),"")</f>
        <v/>
      </c>
      <c r="C266" s="27" t="str">
        <f>IF('Données brutes'!D266&lt;&gt;"",IF('Données brutes'!D266+0&gt;=20,20,'Données brutes'!D266+0),"")</f>
        <v/>
      </c>
      <c r="D266" s="27" t="str">
        <f>IF('Données brutes'!E266&lt;&gt;"",IF('Données brutes'!E266+0&gt;=10,10,'Données brutes'!E266+0),"")</f>
        <v/>
      </c>
      <c r="E266" s="31" t="str">
        <f>IF('Données brutes'!F266&lt;&gt;"",IF('Données brutes'!F266+0&lt;=0.015,0.015,IF('Données brutes'!F266+0&gt;=0.5,0.5,'Données brutes'!F266+0)),"")</f>
        <v/>
      </c>
      <c r="F266" s="26" t="str">
        <f>IF('Données brutes'!G266&lt;&gt;"",IF('Données brutes'!G266+0&lt;=1,1,IF('Données brutes'!G266+0&gt;=80,80,'Données brutes'!G266+0)),"")</f>
        <v/>
      </c>
      <c r="H266" s="28" t="str">
        <f t="shared" si="56"/>
        <v/>
      </c>
      <c r="I266" s="28" t="str">
        <f t="shared" si="57"/>
        <v/>
      </c>
      <c r="J266" s="28" t="str">
        <f t="shared" si="58"/>
        <v/>
      </c>
      <c r="K266" s="28" t="str">
        <f t="shared" si="59"/>
        <v/>
      </c>
      <c r="L266" s="28" t="str">
        <f t="shared" si="60"/>
        <v/>
      </c>
      <c r="M266" s="28" t="str">
        <f t="shared" si="61"/>
        <v/>
      </c>
      <c r="O266" s="28" t="str">
        <f t="shared" si="62"/>
        <v/>
      </c>
      <c r="P266" s="28" t="str">
        <f t="shared" si="63"/>
        <v/>
      </c>
      <c r="Q266" s="28" t="str">
        <f t="shared" si="64"/>
        <v/>
      </c>
      <c r="R266" s="28" t="str">
        <f t="shared" si="65"/>
        <v/>
      </c>
      <c r="S266" s="28" t="str">
        <f t="shared" si="66"/>
        <v/>
      </c>
      <c r="T266" s="28" t="str">
        <f t="shared" si="67"/>
        <v/>
      </c>
      <c r="U266" s="29" t="str">
        <f>IF(COUNT(A266:F266)&gt;='Données brutes'!$I$2,MIN(O266:T266),"")</f>
        <v/>
      </c>
      <c r="V266" s="30" t="str">
        <f t="shared" si="68"/>
        <v/>
      </c>
    </row>
    <row r="267" spans="1:22" hidden="1" x14ac:dyDescent="0.2">
      <c r="A267" s="25" t="str">
        <f>IF('Données brutes'!B267&lt;&gt;"",IF('Données brutes'!B267+0&lt;=1,1,IF('Données brutes'!B267+0&gt;=6000,6000,'Données brutes'!B267+0)),"")</f>
        <v/>
      </c>
      <c r="B267" s="27" t="str">
        <f>IF('Données brutes'!C267&lt;&gt;"",IF('Données brutes'!C267+0&gt;=20,20,'Données brutes'!C267+0),"")</f>
        <v/>
      </c>
      <c r="C267" s="27" t="str">
        <f>IF('Données brutes'!D267&lt;&gt;"",IF('Données brutes'!D267+0&gt;=20,20,'Données brutes'!D267+0),"")</f>
        <v/>
      </c>
      <c r="D267" s="27" t="str">
        <f>IF('Données brutes'!E267&lt;&gt;"",IF('Données brutes'!E267+0&gt;=10,10,'Données brutes'!E267+0),"")</f>
        <v/>
      </c>
      <c r="E267" s="31" t="str">
        <f>IF('Données brutes'!F267&lt;&gt;"",IF('Données brutes'!F267+0&lt;=0.015,0.015,IF('Données brutes'!F267+0&gt;=0.5,0.5,'Données brutes'!F267+0)),"")</f>
        <v/>
      </c>
      <c r="F267" s="26" t="str">
        <f>IF('Données brutes'!G267&lt;&gt;"",IF('Données brutes'!G267+0&lt;=1,1,IF('Données brutes'!G267+0&gt;=80,80,'Données brutes'!G267+0)),"")</f>
        <v/>
      </c>
      <c r="H267" s="28" t="str">
        <f t="shared" si="56"/>
        <v/>
      </c>
      <c r="I267" s="28" t="str">
        <f t="shared" si="57"/>
        <v/>
      </c>
      <c r="J267" s="28" t="str">
        <f t="shared" si="58"/>
        <v/>
      </c>
      <c r="K267" s="28" t="str">
        <f t="shared" si="59"/>
        <v/>
      </c>
      <c r="L267" s="28" t="str">
        <f t="shared" si="60"/>
        <v/>
      </c>
      <c r="M267" s="28" t="str">
        <f t="shared" si="61"/>
        <v/>
      </c>
      <c r="O267" s="28" t="str">
        <f t="shared" si="62"/>
        <v/>
      </c>
      <c r="P267" s="28" t="str">
        <f t="shared" si="63"/>
        <v/>
      </c>
      <c r="Q267" s="28" t="str">
        <f t="shared" si="64"/>
        <v/>
      </c>
      <c r="R267" s="28" t="str">
        <f t="shared" si="65"/>
        <v/>
      </c>
      <c r="S267" s="28" t="str">
        <f t="shared" si="66"/>
        <v/>
      </c>
      <c r="T267" s="28" t="str">
        <f t="shared" si="67"/>
        <v/>
      </c>
      <c r="U267" s="29" t="str">
        <f>IF(COUNT(A267:F267)&gt;='Données brutes'!$I$2,MIN(O267:T267),"")</f>
        <v/>
      </c>
      <c r="V267" s="30" t="str">
        <f t="shared" si="68"/>
        <v/>
      </c>
    </row>
    <row r="268" spans="1:22" hidden="1" x14ac:dyDescent="0.2">
      <c r="A268" s="25" t="str">
        <f>IF('Données brutes'!B268&lt;&gt;"",IF('Données brutes'!B268+0&lt;=1,1,IF('Données brutes'!B268+0&gt;=6000,6000,'Données brutes'!B268+0)),"")</f>
        <v/>
      </c>
      <c r="B268" s="27" t="str">
        <f>IF('Données brutes'!C268&lt;&gt;"",IF('Données brutes'!C268+0&gt;=20,20,'Données brutes'!C268+0),"")</f>
        <v/>
      </c>
      <c r="C268" s="27" t="str">
        <f>IF('Données brutes'!D268&lt;&gt;"",IF('Données brutes'!D268+0&gt;=20,20,'Données brutes'!D268+0),"")</f>
        <v/>
      </c>
      <c r="D268" s="27" t="str">
        <f>IF('Données brutes'!E268&lt;&gt;"",IF('Données brutes'!E268+0&gt;=10,10,'Données brutes'!E268+0),"")</f>
        <v/>
      </c>
      <c r="E268" s="31" t="str">
        <f>IF('Données brutes'!F268&lt;&gt;"",IF('Données brutes'!F268+0&lt;=0.015,0.015,IF('Données brutes'!F268+0&gt;=0.5,0.5,'Données brutes'!F268+0)),"")</f>
        <v/>
      </c>
      <c r="F268" s="26" t="str">
        <f>IF('Données brutes'!G268&lt;&gt;"",IF('Données brutes'!G268+0&lt;=1,1,IF('Données brutes'!G268+0&gt;=80,80,'Données brutes'!G268+0)),"")</f>
        <v/>
      </c>
      <c r="H268" s="28" t="str">
        <f t="shared" si="56"/>
        <v/>
      </c>
      <c r="I268" s="28" t="str">
        <f t="shared" si="57"/>
        <v/>
      </c>
      <c r="J268" s="28" t="str">
        <f t="shared" si="58"/>
        <v/>
      </c>
      <c r="K268" s="28" t="str">
        <f t="shared" si="59"/>
        <v/>
      </c>
      <c r="L268" s="28" t="str">
        <f t="shared" si="60"/>
        <v/>
      </c>
      <c r="M268" s="28" t="str">
        <f t="shared" si="61"/>
        <v/>
      </c>
      <c r="O268" s="28" t="str">
        <f t="shared" si="62"/>
        <v/>
      </c>
      <c r="P268" s="28" t="str">
        <f t="shared" si="63"/>
        <v/>
      </c>
      <c r="Q268" s="28" t="str">
        <f t="shared" si="64"/>
        <v/>
      </c>
      <c r="R268" s="28" t="str">
        <f t="shared" si="65"/>
        <v/>
      </c>
      <c r="S268" s="28" t="str">
        <f t="shared" si="66"/>
        <v/>
      </c>
      <c r="T268" s="28" t="str">
        <f t="shared" si="67"/>
        <v/>
      </c>
      <c r="U268" s="29" t="str">
        <f>IF(COUNT(A268:F268)&gt;='Données brutes'!$I$2,MIN(O268:T268),"")</f>
        <v/>
      </c>
      <c r="V268" s="30" t="str">
        <f t="shared" si="68"/>
        <v/>
      </c>
    </row>
    <row r="269" spans="1:22" hidden="1" x14ac:dyDescent="0.2">
      <c r="A269" s="25" t="str">
        <f>IF('Données brutes'!B269&lt;&gt;"",IF('Données brutes'!B269+0&lt;=1,1,IF('Données brutes'!B269+0&gt;=6000,6000,'Données brutes'!B269+0)),"")</f>
        <v/>
      </c>
      <c r="B269" s="27" t="str">
        <f>IF('Données brutes'!C269&lt;&gt;"",IF('Données brutes'!C269+0&gt;=20,20,'Données brutes'!C269+0),"")</f>
        <v/>
      </c>
      <c r="C269" s="27" t="str">
        <f>IF('Données brutes'!D269&lt;&gt;"",IF('Données brutes'!D269+0&gt;=20,20,'Données brutes'!D269+0),"")</f>
        <v/>
      </c>
      <c r="D269" s="27" t="str">
        <f>IF('Données brutes'!E269&lt;&gt;"",IF('Données brutes'!E269+0&gt;=10,10,'Données brutes'!E269+0),"")</f>
        <v/>
      </c>
      <c r="E269" s="31" t="str">
        <f>IF('Données brutes'!F269&lt;&gt;"",IF('Données brutes'!F269+0&lt;=0.015,0.015,IF('Données brutes'!F269+0&gt;=0.5,0.5,'Données brutes'!F269+0)),"")</f>
        <v/>
      </c>
      <c r="F269" s="26" t="str">
        <f>IF('Données brutes'!G269&lt;&gt;"",IF('Données brutes'!G269+0&lt;=1,1,IF('Données brutes'!G269+0&gt;=80,80,'Données brutes'!G269+0)),"")</f>
        <v/>
      </c>
      <c r="H269" s="28" t="str">
        <f t="shared" si="56"/>
        <v/>
      </c>
      <c r="I269" s="28" t="str">
        <f t="shared" si="57"/>
        <v/>
      </c>
      <c r="J269" s="28" t="str">
        <f t="shared" si="58"/>
        <v/>
      </c>
      <c r="K269" s="28" t="str">
        <f t="shared" si="59"/>
        <v/>
      </c>
      <c r="L269" s="28" t="str">
        <f t="shared" si="60"/>
        <v/>
      </c>
      <c r="M269" s="28" t="str">
        <f t="shared" si="61"/>
        <v/>
      </c>
      <c r="O269" s="28" t="str">
        <f t="shared" si="62"/>
        <v/>
      </c>
      <c r="P269" s="28" t="str">
        <f t="shared" si="63"/>
        <v/>
      </c>
      <c r="Q269" s="28" t="str">
        <f t="shared" si="64"/>
        <v/>
      </c>
      <c r="R269" s="28" t="str">
        <f t="shared" si="65"/>
        <v/>
      </c>
      <c r="S269" s="28" t="str">
        <f t="shared" si="66"/>
        <v/>
      </c>
      <c r="T269" s="28" t="str">
        <f t="shared" si="67"/>
        <v/>
      </c>
      <c r="U269" s="29" t="str">
        <f>IF(COUNT(A269:F269)&gt;='Données brutes'!$I$2,MIN(O269:T269),"")</f>
        <v/>
      </c>
      <c r="V269" s="30" t="str">
        <f t="shared" si="68"/>
        <v/>
      </c>
    </row>
    <row r="270" spans="1:22" hidden="1" x14ac:dyDescent="0.2">
      <c r="A270" s="25" t="str">
        <f>IF('Données brutes'!B270&lt;&gt;"",IF('Données brutes'!B270+0&lt;=1,1,IF('Données brutes'!B270+0&gt;=6000,6000,'Données brutes'!B270+0)),"")</f>
        <v/>
      </c>
      <c r="B270" s="27" t="str">
        <f>IF('Données brutes'!C270&lt;&gt;"",IF('Données brutes'!C270+0&gt;=20,20,'Données brutes'!C270+0),"")</f>
        <v/>
      </c>
      <c r="C270" s="27" t="str">
        <f>IF('Données brutes'!D270&lt;&gt;"",IF('Données brutes'!D270+0&gt;=20,20,'Données brutes'!D270+0),"")</f>
        <v/>
      </c>
      <c r="D270" s="27" t="str">
        <f>IF('Données brutes'!E270&lt;&gt;"",IF('Données brutes'!E270+0&gt;=10,10,'Données brutes'!E270+0),"")</f>
        <v/>
      </c>
      <c r="E270" s="31" t="str">
        <f>IF('Données brutes'!F270&lt;&gt;"",IF('Données brutes'!F270+0&lt;=0.015,0.015,IF('Données brutes'!F270+0&gt;=0.5,0.5,'Données brutes'!F270+0)),"")</f>
        <v/>
      </c>
      <c r="F270" s="26" t="str">
        <f>IF('Données brutes'!G270&lt;&gt;"",IF('Données brutes'!G270+0&lt;=1,1,IF('Données brutes'!G270+0&gt;=80,80,'Données brutes'!G270+0)),"")</f>
        <v/>
      </c>
      <c r="H270" s="28" t="str">
        <f t="shared" si="56"/>
        <v/>
      </c>
      <c r="I270" s="28" t="str">
        <f t="shared" si="57"/>
        <v/>
      </c>
      <c r="J270" s="28" t="str">
        <f t="shared" si="58"/>
        <v/>
      </c>
      <c r="K270" s="28" t="str">
        <f t="shared" si="59"/>
        <v/>
      </c>
      <c r="L270" s="28" t="str">
        <f t="shared" si="60"/>
        <v/>
      </c>
      <c r="M270" s="28" t="str">
        <f t="shared" si="61"/>
        <v/>
      </c>
      <c r="O270" s="28" t="str">
        <f t="shared" si="62"/>
        <v/>
      </c>
      <c r="P270" s="28" t="str">
        <f t="shared" si="63"/>
        <v/>
      </c>
      <c r="Q270" s="28" t="str">
        <f t="shared" si="64"/>
        <v/>
      </c>
      <c r="R270" s="28" t="str">
        <f t="shared" si="65"/>
        <v/>
      </c>
      <c r="S270" s="28" t="str">
        <f t="shared" si="66"/>
        <v/>
      </c>
      <c r="T270" s="28" t="str">
        <f t="shared" si="67"/>
        <v/>
      </c>
      <c r="U270" s="29" t="str">
        <f>IF(COUNT(A270:F270)&gt;='Données brutes'!$I$2,MIN(O270:T270),"")</f>
        <v/>
      </c>
      <c r="V270" s="30" t="str">
        <f t="shared" si="68"/>
        <v/>
      </c>
    </row>
    <row r="271" spans="1:22" hidden="1" x14ac:dyDescent="0.2">
      <c r="A271" s="25" t="str">
        <f>IF('Données brutes'!B271&lt;&gt;"",IF('Données brutes'!B271+0&lt;=1,1,IF('Données brutes'!B271+0&gt;=6000,6000,'Données brutes'!B271+0)),"")</f>
        <v/>
      </c>
      <c r="B271" s="27" t="str">
        <f>IF('Données brutes'!C271&lt;&gt;"",IF('Données brutes'!C271+0&gt;=20,20,'Données brutes'!C271+0),"")</f>
        <v/>
      </c>
      <c r="C271" s="27" t="str">
        <f>IF('Données brutes'!D271&lt;&gt;"",IF('Données brutes'!D271+0&gt;=20,20,'Données brutes'!D271+0),"")</f>
        <v/>
      </c>
      <c r="D271" s="27" t="str">
        <f>IF('Données brutes'!E271&lt;&gt;"",IF('Données brutes'!E271+0&gt;=10,10,'Données brutes'!E271+0),"")</f>
        <v/>
      </c>
      <c r="E271" s="31" t="str">
        <f>IF('Données brutes'!F271&lt;&gt;"",IF('Données brutes'!F271+0&lt;=0.015,0.015,IF('Données brutes'!F271+0&gt;=0.5,0.5,'Données brutes'!F271+0)),"")</f>
        <v/>
      </c>
      <c r="F271" s="26" t="str">
        <f>IF('Données brutes'!G271&lt;&gt;"",IF('Données brutes'!G271+0&lt;=1,1,IF('Données brutes'!G271+0&gt;=80,80,'Données brutes'!G271+0)),"")</f>
        <v/>
      </c>
      <c r="H271" s="28" t="str">
        <f t="shared" si="56"/>
        <v/>
      </c>
      <c r="I271" s="28" t="str">
        <f t="shared" si="57"/>
        <v/>
      </c>
      <c r="J271" s="28" t="str">
        <f t="shared" si="58"/>
        <v/>
      </c>
      <c r="K271" s="28" t="str">
        <f t="shared" si="59"/>
        <v/>
      </c>
      <c r="L271" s="28" t="str">
        <f t="shared" si="60"/>
        <v/>
      </c>
      <c r="M271" s="28" t="str">
        <f t="shared" si="61"/>
        <v/>
      </c>
      <c r="O271" s="28" t="str">
        <f t="shared" si="62"/>
        <v/>
      </c>
      <c r="P271" s="28" t="str">
        <f t="shared" si="63"/>
        <v/>
      </c>
      <c r="Q271" s="28" t="str">
        <f t="shared" si="64"/>
        <v/>
      </c>
      <c r="R271" s="28" t="str">
        <f t="shared" si="65"/>
        <v/>
      </c>
      <c r="S271" s="28" t="str">
        <f t="shared" si="66"/>
        <v/>
      </c>
      <c r="T271" s="28" t="str">
        <f t="shared" si="67"/>
        <v/>
      </c>
      <c r="U271" s="29" t="str">
        <f>IF(COUNT(A271:F271)&gt;='Données brutes'!$I$2,MIN(O271:T271),"")</f>
        <v/>
      </c>
      <c r="V271" s="30" t="str">
        <f t="shared" si="68"/>
        <v/>
      </c>
    </row>
    <row r="272" spans="1:22" hidden="1" x14ac:dyDescent="0.2">
      <c r="A272" s="25" t="str">
        <f>IF('Données brutes'!B272&lt;&gt;"",IF('Données brutes'!B272+0&lt;=1,1,IF('Données brutes'!B272+0&gt;=6000,6000,'Données brutes'!B272+0)),"")</f>
        <v/>
      </c>
      <c r="B272" s="27" t="str">
        <f>IF('Données brutes'!C272&lt;&gt;"",IF('Données brutes'!C272+0&gt;=20,20,'Données brutes'!C272+0),"")</f>
        <v/>
      </c>
      <c r="C272" s="27" t="str">
        <f>IF('Données brutes'!D272&lt;&gt;"",IF('Données brutes'!D272+0&gt;=20,20,'Données brutes'!D272+0),"")</f>
        <v/>
      </c>
      <c r="D272" s="27" t="str">
        <f>IF('Données brutes'!E272&lt;&gt;"",IF('Données brutes'!E272+0&gt;=10,10,'Données brutes'!E272+0),"")</f>
        <v/>
      </c>
      <c r="E272" s="31" t="str">
        <f>IF('Données brutes'!F272&lt;&gt;"",IF('Données brutes'!F272+0&lt;=0.015,0.015,IF('Données brutes'!F272+0&gt;=0.5,0.5,'Données brutes'!F272+0)),"")</f>
        <v/>
      </c>
      <c r="F272" s="26" t="str">
        <f>IF('Données brutes'!G272&lt;&gt;"",IF('Données brutes'!G272+0&lt;=1,1,IF('Données brutes'!G272+0&gt;=80,80,'Données brutes'!G272+0)),"")</f>
        <v/>
      </c>
      <c r="H272" s="28" t="str">
        <f t="shared" si="56"/>
        <v/>
      </c>
      <c r="I272" s="28" t="str">
        <f t="shared" si="57"/>
        <v/>
      </c>
      <c r="J272" s="28" t="str">
        <f t="shared" si="58"/>
        <v/>
      </c>
      <c r="K272" s="28" t="str">
        <f t="shared" si="59"/>
        <v/>
      </c>
      <c r="L272" s="28" t="str">
        <f t="shared" si="60"/>
        <v/>
      </c>
      <c r="M272" s="28" t="str">
        <f t="shared" si="61"/>
        <v/>
      </c>
      <c r="O272" s="28" t="str">
        <f t="shared" si="62"/>
        <v/>
      </c>
      <c r="P272" s="28" t="str">
        <f t="shared" si="63"/>
        <v/>
      </c>
      <c r="Q272" s="28" t="str">
        <f t="shared" si="64"/>
        <v/>
      </c>
      <c r="R272" s="28" t="str">
        <f t="shared" si="65"/>
        <v/>
      </c>
      <c r="S272" s="28" t="str">
        <f t="shared" si="66"/>
        <v/>
      </c>
      <c r="T272" s="28" t="str">
        <f t="shared" si="67"/>
        <v/>
      </c>
      <c r="U272" s="29" t="str">
        <f>IF(COUNT(A272:F272)&gt;='Données brutes'!$I$2,MIN(O272:T272),"")</f>
        <v/>
      </c>
      <c r="V272" s="30" t="str">
        <f t="shared" si="68"/>
        <v/>
      </c>
    </row>
    <row r="273" spans="1:22" hidden="1" x14ac:dyDescent="0.2">
      <c r="A273" s="25" t="str">
        <f>IF('Données brutes'!B273&lt;&gt;"",IF('Données brutes'!B273+0&lt;=1,1,IF('Données brutes'!B273+0&gt;=6000,6000,'Données brutes'!B273+0)),"")</f>
        <v/>
      </c>
      <c r="B273" s="27" t="str">
        <f>IF('Données brutes'!C273&lt;&gt;"",IF('Données brutes'!C273+0&gt;=20,20,'Données brutes'!C273+0),"")</f>
        <v/>
      </c>
      <c r="C273" s="27" t="str">
        <f>IF('Données brutes'!D273&lt;&gt;"",IF('Données brutes'!D273+0&gt;=20,20,'Données brutes'!D273+0),"")</f>
        <v/>
      </c>
      <c r="D273" s="27" t="str">
        <f>IF('Données brutes'!E273&lt;&gt;"",IF('Données brutes'!E273+0&gt;=10,10,'Données brutes'!E273+0),"")</f>
        <v/>
      </c>
      <c r="E273" s="31" t="str">
        <f>IF('Données brutes'!F273&lt;&gt;"",IF('Données brutes'!F273+0&lt;=0.015,0.015,IF('Données brutes'!F273+0&gt;=0.5,0.5,'Données brutes'!F273+0)),"")</f>
        <v/>
      </c>
      <c r="F273" s="26" t="str">
        <f>IF('Données brutes'!G273&lt;&gt;"",IF('Données brutes'!G273+0&lt;=1,1,IF('Données brutes'!G273+0&gt;=80,80,'Données brutes'!G273+0)),"")</f>
        <v/>
      </c>
      <c r="H273" s="28" t="str">
        <f t="shared" si="56"/>
        <v/>
      </c>
      <c r="I273" s="28" t="str">
        <f t="shared" si="57"/>
        <v/>
      </c>
      <c r="J273" s="28" t="str">
        <f t="shared" si="58"/>
        <v/>
      </c>
      <c r="K273" s="28" t="str">
        <f t="shared" si="59"/>
        <v/>
      </c>
      <c r="L273" s="28" t="str">
        <f t="shared" si="60"/>
        <v/>
      </c>
      <c r="M273" s="28" t="str">
        <f t="shared" si="61"/>
        <v/>
      </c>
      <c r="O273" s="28" t="str">
        <f t="shared" si="62"/>
        <v/>
      </c>
      <c r="P273" s="28" t="str">
        <f t="shared" si="63"/>
        <v/>
      </c>
      <c r="Q273" s="28" t="str">
        <f t="shared" si="64"/>
        <v/>
      </c>
      <c r="R273" s="28" t="str">
        <f t="shared" si="65"/>
        <v/>
      </c>
      <c r="S273" s="28" t="str">
        <f t="shared" si="66"/>
        <v/>
      </c>
      <c r="T273" s="28" t="str">
        <f t="shared" si="67"/>
        <v/>
      </c>
      <c r="U273" s="29" t="str">
        <f>IF(COUNT(A273:F273)&gt;='Données brutes'!$I$2,MIN(O273:T273),"")</f>
        <v/>
      </c>
      <c r="V273" s="30" t="str">
        <f t="shared" si="68"/>
        <v/>
      </c>
    </row>
    <row r="274" spans="1:22" hidden="1" x14ac:dyDescent="0.2">
      <c r="A274" s="25" t="str">
        <f>IF('Données brutes'!B274&lt;&gt;"",IF('Données brutes'!B274+0&lt;=1,1,IF('Données brutes'!B274+0&gt;=6000,6000,'Données brutes'!B274+0)),"")</f>
        <v/>
      </c>
      <c r="B274" s="27" t="str">
        <f>IF('Données brutes'!C274&lt;&gt;"",IF('Données brutes'!C274+0&gt;=20,20,'Données brutes'!C274+0),"")</f>
        <v/>
      </c>
      <c r="C274" s="27" t="str">
        <f>IF('Données brutes'!D274&lt;&gt;"",IF('Données brutes'!D274+0&gt;=20,20,'Données brutes'!D274+0),"")</f>
        <v/>
      </c>
      <c r="D274" s="27" t="str">
        <f>IF('Données brutes'!E274&lt;&gt;"",IF('Données brutes'!E274+0&gt;=10,10,'Données brutes'!E274+0),"")</f>
        <v/>
      </c>
      <c r="E274" s="31" t="str">
        <f>IF('Données brutes'!F274&lt;&gt;"",IF('Données brutes'!F274+0&lt;=0.015,0.015,IF('Données brutes'!F274+0&gt;=0.5,0.5,'Données brutes'!F274+0)),"")</f>
        <v/>
      </c>
      <c r="F274" s="26" t="str">
        <f>IF('Données brutes'!G274&lt;&gt;"",IF('Données brutes'!G274+0&lt;=1,1,IF('Données brutes'!G274+0&gt;=80,80,'Données brutes'!G274+0)),"")</f>
        <v/>
      </c>
      <c r="H274" s="28" t="str">
        <f t="shared" si="56"/>
        <v/>
      </c>
      <c r="I274" s="28" t="str">
        <f t="shared" si="57"/>
        <v/>
      </c>
      <c r="J274" s="28" t="str">
        <f t="shared" si="58"/>
        <v/>
      </c>
      <c r="K274" s="28" t="str">
        <f t="shared" si="59"/>
        <v/>
      </c>
      <c r="L274" s="28" t="str">
        <f t="shared" si="60"/>
        <v/>
      </c>
      <c r="M274" s="28" t="str">
        <f t="shared" si="61"/>
        <v/>
      </c>
      <c r="O274" s="28" t="str">
        <f t="shared" si="62"/>
        <v/>
      </c>
      <c r="P274" s="28" t="str">
        <f t="shared" si="63"/>
        <v/>
      </c>
      <c r="Q274" s="28" t="str">
        <f t="shared" si="64"/>
        <v/>
      </c>
      <c r="R274" s="28" t="str">
        <f t="shared" si="65"/>
        <v/>
      </c>
      <c r="S274" s="28" t="str">
        <f t="shared" si="66"/>
        <v/>
      </c>
      <c r="T274" s="28" t="str">
        <f t="shared" si="67"/>
        <v/>
      </c>
      <c r="U274" s="29" t="str">
        <f>IF(COUNT(A274:F274)&gt;='Données brutes'!$I$2,MIN(O274:T274),"")</f>
        <v/>
      </c>
      <c r="V274" s="30" t="str">
        <f t="shared" si="68"/>
        <v/>
      </c>
    </row>
    <row r="275" spans="1:22" hidden="1" x14ac:dyDescent="0.2">
      <c r="A275" s="25" t="str">
        <f>IF('Données brutes'!B275&lt;&gt;"",IF('Données brutes'!B275+0&lt;=1,1,IF('Données brutes'!B275+0&gt;=6000,6000,'Données brutes'!B275+0)),"")</f>
        <v/>
      </c>
      <c r="B275" s="27" t="str">
        <f>IF('Données brutes'!C275&lt;&gt;"",IF('Données brutes'!C275+0&gt;=20,20,'Données brutes'!C275+0),"")</f>
        <v/>
      </c>
      <c r="C275" s="27" t="str">
        <f>IF('Données brutes'!D275&lt;&gt;"",IF('Données brutes'!D275+0&gt;=20,20,'Données brutes'!D275+0),"")</f>
        <v/>
      </c>
      <c r="D275" s="27" t="str">
        <f>IF('Données brutes'!E275&lt;&gt;"",IF('Données brutes'!E275+0&gt;=10,10,'Données brutes'!E275+0),"")</f>
        <v/>
      </c>
      <c r="E275" s="31" t="str">
        <f>IF('Données brutes'!F275&lt;&gt;"",IF('Données brutes'!F275+0&lt;=0.015,0.015,IF('Données brutes'!F275+0&gt;=0.5,0.5,'Données brutes'!F275+0)),"")</f>
        <v/>
      </c>
      <c r="F275" s="26" t="str">
        <f>IF('Données brutes'!G275&lt;&gt;"",IF('Données brutes'!G275+0&lt;=1,1,IF('Données brutes'!G275+0&gt;=80,80,'Données brutes'!G275+0)),"")</f>
        <v/>
      </c>
      <c r="H275" s="28" t="str">
        <f t="shared" si="56"/>
        <v/>
      </c>
      <c r="I275" s="28" t="str">
        <f t="shared" si="57"/>
        <v/>
      </c>
      <c r="J275" s="28" t="str">
        <f t="shared" si="58"/>
        <v/>
      </c>
      <c r="K275" s="28" t="str">
        <f t="shared" si="59"/>
        <v/>
      </c>
      <c r="L275" s="28" t="str">
        <f t="shared" si="60"/>
        <v/>
      </c>
      <c r="M275" s="28" t="str">
        <f t="shared" si="61"/>
        <v/>
      </c>
      <c r="O275" s="28" t="str">
        <f t="shared" si="62"/>
        <v/>
      </c>
      <c r="P275" s="28" t="str">
        <f t="shared" si="63"/>
        <v/>
      </c>
      <c r="Q275" s="28" t="str">
        <f t="shared" si="64"/>
        <v/>
      </c>
      <c r="R275" s="28" t="str">
        <f t="shared" si="65"/>
        <v/>
      </c>
      <c r="S275" s="28" t="str">
        <f t="shared" si="66"/>
        <v/>
      </c>
      <c r="T275" s="28" t="str">
        <f t="shared" si="67"/>
        <v/>
      </c>
      <c r="U275" s="29" t="str">
        <f>IF(COUNT(A275:F275)&gt;='Données brutes'!$I$2,MIN(O275:T275),"")</f>
        <v/>
      </c>
      <c r="V275" s="30" t="str">
        <f t="shared" si="68"/>
        <v/>
      </c>
    </row>
    <row r="276" spans="1:22" hidden="1" x14ac:dyDescent="0.2">
      <c r="A276" s="25" t="str">
        <f>IF('Données brutes'!B276&lt;&gt;"",IF('Données brutes'!B276+0&lt;=1,1,IF('Données brutes'!B276+0&gt;=6000,6000,'Données brutes'!B276+0)),"")</f>
        <v/>
      </c>
      <c r="B276" s="27" t="str">
        <f>IF('Données brutes'!C276&lt;&gt;"",IF('Données brutes'!C276+0&gt;=20,20,'Données brutes'!C276+0),"")</f>
        <v/>
      </c>
      <c r="C276" s="27" t="str">
        <f>IF('Données brutes'!D276&lt;&gt;"",IF('Données brutes'!D276+0&gt;=20,20,'Données brutes'!D276+0),"")</f>
        <v/>
      </c>
      <c r="D276" s="27" t="str">
        <f>IF('Données brutes'!E276&lt;&gt;"",IF('Données brutes'!E276+0&gt;=10,10,'Données brutes'!E276+0),"")</f>
        <v/>
      </c>
      <c r="E276" s="31" t="str">
        <f>IF('Données brutes'!F276&lt;&gt;"",IF('Données brutes'!F276+0&lt;=0.015,0.015,IF('Données brutes'!F276+0&gt;=0.5,0.5,'Données brutes'!F276+0)),"")</f>
        <v/>
      </c>
      <c r="F276" s="26" t="str">
        <f>IF('Données brutes'!G276&lt;&gt;"",IF('Données brutes'!G276+0&lt;=1,1,IF('Données brutes'!G276+0&gt;=80,80,'Données brutes'!G276+0)),"")</f>
        <v/>
      </c>
      <c r="H276" s="28" t="str">
        <f t="shared" si="56"/>
        <v/>
      </c>
      <c r="I276" s="28" t="str">
        <f t="shared" si="57"/>
        <v/>
      </c>
      <c r="J276" s="28" t="str">
        <f t="shared" si="58"/>
        <v/>
      </c>
      <c r="K276" s="28" t="str">
        <f t="shared" si="59"/>
        <v/>
      </c>
      <c r="L276" s="28" t="str">
        <f t="shared" si="60"/>
        <v/>
      </c>
      <c r="M276" s="28" t="str">
        <f t="shared" si="61"/>
        <v/>
      </c>
      <c r="O276" s="28" t="str">
        <f t="shared" si="62"/>
        <v/>
      </c>
      <c r="P276" s="28" t="str">
        <f t="shared" si="63"/>
        <v/>
      </c>
      <c r="Q276" s="28" t="str">
        <f t="shared" si="64"/>
        <v/>
      </c>
      <c r="R276" s="28" t="str">
        <f t="shared" si="65"/>
        <v/>
      </c>
      <c r="S276" s="28" t="str">
        <f t="shared" si="66"/>
        <v/>
      </c>
      <c r="T276" s="28" t="str">
        <f t="shared" si="67"/>
        <v/>
      </c>
      <c r="U276" s="29" t="str">
        <f>IF(COUNT(A276:F276)&gt;='Données brutes'!$I$2,MIN(O276:T276),"")</f>
        <v/>
      </c>
      <c r="V276" s="30" t="str">
        <f t="shared" si="68"/>
        <v/>
      </c>
    </row>
    <row r="277" spans="1:22" hidden="1" x14ac:dyDescent="0.2">
      <c r="A277" s="25" t="str">
        <f>IF('Données brutes'!B277&lt;&gt;"",IF('Données brutes'!B277+0&lt;=1,1,IF('Données brutes'!B277+0&gt;=6000,6000,'Données brutes'!B277+0)),"")</f>
        <v/>
      </c>
      <c r="B277" s="27" t="str">
        <f>IF('Données brutes'!C277&lt;&gt;"",IF('Données brutes'!C277+0&gt;=20,20,'Données brutes'!C277+0),"")</f>
        <v/>
      </c>
      <c r="C277" s="27" t="str">
        <f>IF('Données brutes'!D277&lt;&gt;"",IF('Données brutes'!D277+0&gt;=20,20,'Données brutes'!D277+0),"")</f>
        <v/>
      </c>
      <c r="D277" s="27" t="str">
        <f>IF('Données brutes'!E277&lt;&gt;"",IF('Données brutes'!E277+0&gt;=10,10,'Données brutes'!E277+0),"")</f>
        <v/>
      </c>
      <c r="E277" s="31" t="str">
        <f>IF('Données brutes'!F277&lt;&gt;"",IF('Données brutes'!F277+0&lt;=0.015,0.015,IF('Données brutes'!F277+0&gt;=0.5,0.5,'Données brutes'!F277+0)),"")</f>
        <v/>
      </c>
      <c r="F277" s="26" t="str">
        <f>IF('Données brutes'!G277&lt;&gt;"",IF('Données brutes'!G277+0&lt;=1,1,IF('Données brutes'!G277+0&gt;=80,80,'Données brutes'!G277+0)),"")</f>
        <v/>
      </c>
      <c r="H277" s="28" t="str">
        <f t="shared" si="56"/>
        <v/>
      </c>
      <c r="I277" s="28" t="str">
        <f t="shared" si="57"/>
        <v/>
      </c>
      <c r="J277" s="28" t="str">
        <f t="shared" si="58"/>
        <v/>
      </c>
      <c r="K277" s="28" t="str">
        <f t="shared" si="59"/>
        <v/>
      </c>
      <c r="L277" s="28" t="str">
        <f t="shared" si="60"/>
        <v/>
      </c>
      <c r="M277" s="28" t="str">
        <f t="shared" si="61"/>
        <v/>
      </c>
      <c r="O277" s="28" t="str">
        <f t="shared" si="62"/>
        <v/>
      </c>
      <c r="P277" s="28" t="str">
        <f t="shared" si="63"/>
        <v/>
      </c>
      <c r="Q277" s="28" t="str">
        <f t="shared" si="64"/>
        <v/>
      </c>
      <c r="R277" s="28" t="str">
        <f t="shared" si="65"/>
        <v/>
      </c>
      <c r="S277" s="28" t="str">
        <f t="shared" si="66"/>
        <v/>
      </c>
      <c r="T277" s="28" t="str">
        <f t="shared" si="67"/>
        <v/>
      </c>
      <c r="U277" s="29" t="str">
        <f>IF(COUNT(A277:F277)&gt;='Données brutes'!$I$2,MIN(O277:T277),"")</f>
        <v/>
      </c>
      <c r="V277" s="30" t="str">
        <f t="shared" si="68"/>
        <v/>
      </c>
    </row>
    <row r="278" spans="1:22" hidden="1" x14ac:dyDescent="0.2">
      <c r="A278" s="25" t="str">
        <f>IF('Données brutes'!B278&lt;&gt;"",IF('Données brutes'!B278+0&lt;=1,1,IF('Données brutes'!B278+0&gt;=6000,6000,'Données brutes'!B278+0)),"")</f>
        <v/>
      </c>
      <c r="B278" s="27" t="str">
        <f>IF('Données brutes'!C278&lt;&gt;"",IF('Données brutes'!C278+0&gt;=20,20,'Données brutes'!C278+0),"")</f>
        <v/>
      </c>
      <c r="C278" s="27" t="str">
        <f>IF('Données brutes'!D278&lt;&gt;"",IF('Données brutes'!D278+0&gt;=20,20,'Données brutes'!D278+0),"")</f>
        <v/>
      </c>
      <c r="D278" s="27" t="str">
        <f>IF('Données brutes'!E278&lt;&gt;"",IF('Données brutes'!E278+0&gt;=10,10,'Données brutes'!E278+0),"")</f>
        <v/>
      </c>
      <c r="E278" s="31" t="str">
        <f>IF('Données brutes'!F278&lt;&gt;"",IF('Données brutes'!F278+0&lt;=0.015,0.015,IF('Données brutes'!F278+0&gt;=0.5,0.5,'Données brutes'!F278+0)),"")</f>
        <v/>
      </c>
      <c r="F278" s="26" t="str">
        <f>IF('Données brutes'!G278&lt;&gt;"",IF('Données brutes'!G278+0&lt;=1,1,IF('Données brutes'!G278+0&gt;=80,80,'Données brutes'!G278+0)),"")</f>
        <v/>
      </c>
      <c r="H278" s="28" t="str">
        <f t="shared" si="56"/>
        <v/>
      </c>
      <c r="I278" s="28" t="str">
        <f t="shared" si="57"/>
        <v/>
      </c>
      <c r="J278" s="28" t="str">
        <f t="shared" si="58"/>
        <v/>
      </c>
      <c r="K278" s="28" t="str">
        <f t="shared" si="59"/>
        <v/>
      </c>
      <c r="L278" s="28" t="str">
        <f t="shared" si="60"/>
        <v/>
      </c>
      <c r="M278" s="28" t="str">
        <f t="shared" si="61"/>
        <v/>
      </c>
      <c r="O278" s="28" t="str">
        <f t="shared" si="62"/>
        <v/>
      </c>
      <c r="P278" s="28" t="str">
        <f t="shared" si="63"/>
        <v/>
      </c>
      <c r="Q278" s="28" t="str">
        <f t="shared" si="64"/>
        <v/>
      </c>
      <c r="R278" s="28" t="str">
        <f t="shared" si="65"/>
        <v/>
      </c>
      <c r="S278" s="28" t="str">
        <f t="shared" si="66"/>
        <v/>
      </c>
      <c r="T278" s="28" t="str">
        <f t="shared" si="67"/>
        <v/>
      </c>
      <c r="U278" s="29" t="str">
        <f>IF(COUNT(A278:F278)&gt;='Données brutes'!$I$2,MIN(O278:T278),"")</f>
        <v/>
      </c>
      <c r="V278" s="30" t="str">
        <f t="shared" si="68"/>
        <v/>
      </c>
    </row>
    <row r="279" spans="1:22" hidden="1" x14ac:dyDescent="0.2">
      <c r="A279" s="25" t="str">
        <f>IF('Données brutes'!B279&lt;&gt;"",IF('Données brutes'!B279+0&lt;=1,1,IF('Données brutes'!B279+0&gt;=6000,6000,'Données brutes'!B279+0)),"")</f>
        <v/>
      </c>
      <c r="B279" s="27" t="str">
        <f>IF('Données brutes'!C279&lt;&gt;"",IF('Données brutes'!C279+0&gt;=20,20,'Données brutes'!C279+0),"")</f>
        <v/>
      </c>
      <c r="C279" s="27" t="str">
        <f>IF('Données brutes'!D279&lt;&gt;"",IF('Données brutes'!D279+0&gt;=20,20,'Données brutes'!D279+0),"")</f>
        <v/>
      </c>
      <c r="D279" s="27" t="str">
        <f>IF('Données brutes'!E279&lt;&gt;"",IF('Données brutes'!E279+0&gt;=10,10,'Données brutes'!E279+0),"")</f>
        <v/>
      </c>
      <c r="E279" s="31" t="str">
        <f>IF('Données brutes'!F279&lt;&gt;"",IF('Données brutes'!F279+0&lt;=0.015,0.015,IF('Données brutes'!F279+0&gt;=0.5,0.5,'Données brutes'!F279+0)),"")</f>
        <v/>
      </c>
      <c r="F279" s="26" t="str">
        <f>IF('Données brutes'!G279&lt;&gt;"",IF('Données brutes'!G279+0&lt;=1,1,IF('Données brutes'!G279+0&gt;=80,80,'Données brutes'!G279+0)),"")</f>
        <v/>
      </c>
      <c r="H279" s="28" t="str">
        <f t="shared" si="56"/>
        <v/>
      </c>
      <c r="I279" s="28" t="str">
        <f t="shared" si="57"/>
        <v/>
      </c>
      <c r="J279" s="28" t="str">
        <f t="shared" si="58"/>
        <v/>
      </c>
      <c r="K279" s="28" t="str">
        <f t="shared" si="59"/>
        <v/>
      </c>
      <c r="L279" s="28" t="str">
        <f t="shared" si="60"/>
        <v/>
      </c>
      <c r="M279" s="28" t="str">
        <f t="shared" si="61"/>
        <v/>
      </c>
      <c r="O279" s="28" t="str">
        <f t="shared" si="62"/>
        <v/>
      </c>
      <c r="P279" s="28" t="str">
        <f t="shared" si="63"/>
        <v/>
      </c>
      <c r="Q279" s="28" t="str">
        <f t="shared" si="64"/>
        <v/>
      </c>
      <c r="R279" s="28" t="str">
        <f t="shared" si="65"/>
        <v/>
      </c>
      <c r="S279" s="28" t="str">
        <f t="shared" si="66"/>
        <v/>
      </c>
      <c r="T279" s="28" t="str">
        <f t="shared" si="67"/>
        <v/>
      </c>
      <c r="U279" s="29" t="str">
        <f>IF(COUNT(A279:F279)&gt;='Données brutes'!$I$2,MIN(O279:T279),"")</f>
        <v/>
      </c>
      <c r="V279" s="30" t="str">
        <f t="shared" si="68"/>
        <v/>
      </c>
    </row>
    <row r="280" spans="1:22" hidden="1" x14ac:dyDescent="0.2">
      <c r="A280" s="25" t="str">
        <f>IF('Données brutes'!B280&lt;&gt;"",IF('Données brutes'!B280+0&lt;=1,1,IF('Données brutes'!B280+0&gt;=6000,6000,'Données brutes'!B280+0)),"")</f>
        <v/>
      </c>
      <c r="B280" s="27" t="str">
        <f>IF('Données brutes'!C280&lt;&gt;"",IF('Données brutes'!C280+0&gt;=20,20,'Données brutes'!C280+0),"")</f>
        <v/>
      </c>
      <c r="C280" s="27" t="str">
        <f>IF('Données brutes'!D280&lt;&gt;"",IF('Données brutes'!D280+0&gt;=20,20,'Données brutes'!D280+0),"")</f>
        <v/>
      </c>
      <c r="D280" s="27" t="str">
        <f>IF('Données brutes'!E280&lt;&gt;"",IF('Données brutes'!E280+0&gt;=10,10,'Données brutes'!E280+0),"")</f>
        <v/>
      </c>
      <c r="E280" s="31" t="str">
        <f>IF('Données brutes'!F280&lt;&gt;"",IF('Données brutes'!F280+0&lt;=0.015,0.015,IF('Données brutes'!F280+0&gt;=0.5,0.5,'Données brutes'!F280+0)),"")</f>
        <v/>
      </c>
      <c r="F280" s="26" t="str">
        <f>IF('Données brutes'!G280&lt;&gt;"",IF('Données brutes'!G280+0&lt;=1,1,IF('Données brutes'!G280+0&gt;=80,80,'Données brutes'!G280+0)),"")</f>
        <v/>
      </c>
      <c r="H280" s="28" t="str">
        <f t="shared" si="56"/>
        <v/>
      </c>
      <c r="I280" s="28" t="str">
        <f t="shared" si="57"/>
        <v/>
      </c>
      <c r="J280" s="28" t="str">
        <f t="shared" si="58"/>
        <v/>
      </c>
      <c r="K280" s="28" t="str">
        <f t="shared" si="59"/>
        <v/>
      </c>
      <c r="L280" s="28" t="str">
        <f t="shared" si="60"/>
        <v/>
      </c>
      <c r="M280" s="28" t="str">
        <f t="shared" si="61"/>
        <v/>
      </c>
      <c r="O280" s="28" t="str">
        <f t="shared" si="62"/>
        <v/>
      </c>
      <c r="P280" s="28" t="str">
        <f t="shared" si="63"/>
        <v/>
      </c>
      <c r="Q280" s="28" t="str">
        <f t="shared" si="64"/>
        <v/>
      </c>
      <c r="R280" s="28" t="str">
        <f t="shared" si="65"/>
        <v/>
      </c>
      <c r="S280" s="28" t="str">
        <f t="shared" si="66"/>
        <v/>
      </c>
      <c r="T280" s="28" t="str">
        <f t="shared" si="67"/>
        <v/>
      </c>
      <c r="U280" s="29" t="str">
        <f>IF(COUNT(A280:F280)&gt;='Données brutes'!$I$2,MIN(O280:T280),"")</f>
        <v/>
      </c>
      <c r="V280" s="30" t="str">
        <f t="shared" si="68"/>
        <v/>
      </c>
    </row>
    <row r="281" spans="1:22" hidden="1" x14ac:dyDescent="0.2">
      <c r="A281" s="25" t="str">
        <f>IF('Données brutes'!B281&lt;&gt;"",IF('Données brutes'!B281+0&lt;=1,1,IF('Données brutes'!B281+0&gt;=6000,6000,'Données brutes'!B281+0)),"")</f>
        <v/>
      </c>
      <c r="B281" s="27" t="str">
        <f>IF('Données brutes'!C281&lt;&gt;"",IF('Données brutes'!C281+0&gt;=20,20,'Données brutes'!C281+0),"")</f>
        <v/>
      </c>
      <c r="C281" s="27" t="str">
        <f>IF('Données brutes'!D281&lt;&gt;"",IF('Données brutes'!D281+0&gt;=20,20,'Données brutes'!D281+0),"")</f>
        <v/>
      </c>
      <c r="D281" s="27" t="str">
        <f>IF('Données brutes'!E281&lt;&gt;"",IF('Données brutes'!E281+0&gt;=10,10,'Données brutes'!E281+0),"")</f>
        <v/>
      </c>
      <c r="E281" s="31" t="str">
        <f>IF('Données brutes'!F281&lt;&gt;"",IF('Données brutes'!F281+0&lt;=0.015,0.015,IF('Données brutes'!F281+0&gt;=0.5,0.5,'Données brutes'!F281+0)),"")</f>
        <v/>
      </c>
      <c r="F281" s="26" t="str">
        <f>IF('Données brutes'!G281&lt;&gt;"",IF('Données brutes'!G281+0&lt;=1,1,IF('Données brutes'!G281+0&gt;=80,80,'Données brutes'!G281+0)),"")</f>
        <v/>
      </c>
      <c r="H281" s="28" t="str">
        <f t="shared" si="56"/>
        <v/>
      </c>
      <c r="I281" s="28" t="str">
        <f t="shared" si="57"/>
        <v/>
      </c>
      <c r="J281" s="28" t="str">
        <f t="shared" si="58"/>
        <v/>
      </c>
      <c r="K281" s="28" t="str">
        <f t="shared" si="59"/>
        <v/>
      </c>
      <c r="L281" s="28" t="str">
        <f t="shared" si="60"/>
        <v/>
      </c>
      <c r="M281" s="28" t="str">
        <f t="shared" si="61"/>
        <v/>
      </c>
      <c r="O281" s="28" t="str">
        <f t="shared" si="62"/>
        <v/>
      </c>
      <c r="P281" s="28" t="str">
        <f t="shared" si="63"/>
        <v/>
      </c>
      <c r="Q281" s="28" t="str">
        <f t="shared" si="64"/>
        <v/>
      </c>
      <c r="R281" s="28" t="str">
        <f t="shared" si="65"/>
        <v/>
      </c>
      <c r="S281" s="28" t="str">
        <f t="shared" si="66"/>
        <v/>
      </c>
      <c r="T281" s="28" t="str">
        <f t="shared" si="67"/>
        <v/>
      </c>
      <c r="U281" s="29" t="str">
        <f>IF(COUNT(A281:F281)&gt;='Données brutes'!$I$2,MIN(O281:T281),"")</f>
        <v/>
      </c>
      <c r="V281" s="30" t="str">
        <f t="shared" si="68"/>
        <v/>
      </c>
    </row>
    <row r="282" spans="1:22" hidden="1" x14ac:dyDescent="0.2">
      <c r="A282" s="25" t="str">
        <f>IF('Données brutes'!B282&lt;&gt;"",IF('Données brutes'!B282+0&lt;=1,1,IF('Données brutes'!B282+0&gt;=6000,6000,'Données brutes'!B282+0)),"")</f>
        <v/>
      </c>
      <c r="B282" s="27" t="str">
        <f>IF('Données brutes'!C282&lt;&gt;"",IF('Données brutes'!C282+0&gt;=20,20,'Données brutes'!C282+0),"")</f>
        <v/>
      </c>
      <c r="C282" s="27" t="str">
        <f>IF('Données brutes'!D282&lt;&gt;"",IF('Données brutes'!D282+0&gt;=20,20,'Données brutes'!D282+0),"")</f>
        <v/>
      </c>
      <c r="D282" s="27" t="str">
        <f>IF('Données brutes'!E282&lt;&gt;"",IF('Données brutes'!E282+0&gt;=10,10,'Données brutes'!E282+0),"")</f>
        <v/>
      </c>
      <c r="E282" s="31" t="str">
        <f>IF('Données brutes'!F282&lt;&gt;"",IF('Données brutes'!F282+0&lt;=0.015,0.015,IF('Données brutes'!F282+0&gt;=0.5,0.5,'Données brutes'!F282+0)),"")</f>
        <v/>
      </c>
      <c r="F282" s="26" t="str">
        <f>IF('Données brutes'!G282&lt;&gt;"",IF('Données brutes'!G282+0&lt;=1,1,IF('Données brutes'!G282+0&gt;=80,80,'Données brutes'!G282+0)),"")</f>
        <v/>
      </c>
      <c r="H282" s="28" t="str">
        <f t="shared" si="56"/>
        <v/>
      </c>
      <c r="I282" s="28" t="str">
        <f t="shared" si="57"/>
        <v/>
      </c>
      <c r="J282" s="28" t="str">
        <f t="shared" si="58"/>
        <v/>
      </c>
      <c r="K282" s="28" t="str">
        <f t="shared" si="59"/>
        <v/>
      </c>
      <c r="L282" s="28" t="str">
        <f t="shared" si="60"/>
        <v/>
      </c>
      <c r="M282" s="28" t="str">
        <f t="shared" si="61"/>
        <v/>
      </c>
      <c r="O282" s="28" t="str">
        <f t="shared" si="62"/>
        <v/>
      </c>
      <c r="P282" s="28" t="str">
        <f t="shared" si="63"/>
        <v/>
      </c>
      <c r="Q282" s="28" t="str">
        <f t="shared" si="64"/>
        <v/>
      </c>
      <c r="R282" s="28" t="str">
        <f t="shared" si="65"/>
        <v/>
      </c>
      <c r="S282" s="28" t="str">
        <f t="shared" si="66"/>
        <v/>
      </c>
      <c r="T282" s="28" t="str">
        <f t="shared" si="67"/>
        <v/>
      </c>
      <c r="U282" s="29" t="str">
        <f>IF(COUNT(A282:F282)&gt;='Données brutes'!$I$2,MIN(O282:T282),"")</f>
        <v/>
      </c>
      <c r="V282" s="30" t="str">
        <f t="shared" si="68"/>
        <v/>
      </c>
    </row>
    <row r="283" spans="1:22" hidden="1" x14ac:dyDescent="0.2">
      <c r="A283" s="25" t="str">
        <f>IF('Données brutes'!B283&lt;&gt;"",IF('Données brutes'!B283+0&lt;=1,1,IF('Données brutes'!B283+0&gt;=6000,6000,'Données brutes'!B283+0)),"")</f>
        <v/>
      </c>
      <c r="B283" s="27" t="str">
        <f>IF('Données brutes'!C283&lt;&gt;"",IF('Données brutes'!C283+0&gt;=20,20,'Données brutes'!C283+0),"")</f>
        <v/>
      </c>
      <c r="C283" s="27" t="str">
        <f>IF('Données brutes'!D283&lt;&gt;"",IF('Données brutes'!D283+0&gt;=20,20,'Données brutes'!D283+0),"")</f>
        <v/>
      </c>
      <c r="D283" s="27" t="str">
        <f>IF('Données brutes'!E283&lt;&gt;"",IF('Données brutes'!E283+0&gt;=10,10,'Données brutes'!E283+0),"")</f>
        <v/>
      </c>
      <c r="E283" s="31" t="str">
        <f>IF('Données brutes'!F283&lt;&gt;"",IF('Données brutes'!F283+0&lt;=0.015,0.015,IF('Données brutes'!F283+0&gt;=0.5,0.5,'Données brutes'!F283+0)),"")</f>
        <v/>
      </c>
      <c r="F283" s="26" t="str">
        <f>IF('Données brutes'!G283&lt;&gt;"",IF('Données brutes'!G283+0&lt;=1,1,IF('Données brutes'!G283+0&gt;=80,80,'Données brutes'!G283+0)),"")</f>
        <v/>
      </c>
      <c r="H283" s="28" t="str">
        <f t="shared" si="56"/>
        <v/>
      </c>
      <c r="I283" s="28" t="str">
        <f t="shared" si="57"/>
        <v/>
      </c>
      <c r="J283" s="28" t="str">
        <f t="shared" si="58"/>
        <v/>
      </c>
      <c r="K283" s="28" t="str">
        <f t="shared" si="59"/>
        <v/>
      </c>
      <c r="L283" s="28" t="str">
        <f t="shared" si="60"/>
        <v/>
      </c>
      <c r="M283" s="28" t="str">
        <f t="shared" si="61"/>
        <v/>
      </c>
      <c r="O283" s="28" t="str">
        <f t="shared" si="62"/>
        <v/>
      </c>
      <c r="P283" s="28" t="str">
        <f t="shared" si="63"/>
        <v/>
      </c>
      <c r="Q283" s="28" t="str">
        <f t="shared" si="64"/>
        <v/>
      </c>
      <c r="R283" s="28" t="str">
        <f t="shared" si="65"/>
        <v/>
      </c>
      <c r="S283" s="28" t="str">
        <f t="shared" si="66"/>
        <v/>
      </c>
      <c r="T283" s="28" t="str">
        <f t="shared" si="67"/>
        <v/>
      </c>
      <c r="U283" s="29" t="str">
        <f>IF(COUNT(A283:F283)&gt;='Données brutes'!$I$2,MIN(O283:T283),"")</f>
        <v/>
      </c>
      <c r="V283" s="30" t="str">
        <f t="shared" si="68"/>
        <v/>
      </c>
    </row>
    <row r="284" spans="1:22" hidden="1" x14ac:dyDescent="0.2">
      <c r="A284" s="25" t="str">
        <f>IF('Données brutes'!B284&lt;&gt;"",IF('Données brutes'!B284+0&lt;=1,1,IF('Données brutes'!B284+0&gt;=6000,6000,'Données brutes'!B284+0)),"")</f>
        <v/>
      </c>
      <c r="B284" s="27" t="str">
        <f>IF('Données brutes'!C284&lt;&gt;"",IF('Données brutes'!C284+0&gt;=20,20,'Données brutes'!C284+0),"")</f>
        <v/>
      </c>
      <c r="C284" s="27" t="str">
        <f>IF('Données brutes'!D284&lt;&gt;"",IF('Données brutes'!D284+0&gt;=20,20,'Données brutes'!D284+0),"")</f>
        <v/>
      </c>
      <c r="D284" s="27" t="str">
        <f>IF('Données brutes'!E284&lt;&gt;"",IF('Données brutes'!E284+0&gt;=10,10,'Données brutes'!E284+0),"")</f>
        <v/>
      </c>
      <c r="E284" s="31" t="str">
        <f>IF('Données brutes'!F284&lt;&gt;"",IF('Données brutes'!F284+0&lt;=0.015,0.015,IF('Données brutes'!F284+0&gt;=0.5,0.5,'Données brutes'!F284+0)),"")</f>
        <v/>
      </c>
      <c r="F284" s="26" t="str">
        <f>IF('Données brutes'!G284&lt;&gt;"",IF('Données brutes'!G284+0&lt;=1,1,IF('Données brutes'!G284+0&gt;=80,80,'Données brutes'!G284+0)),"")</f>
        <v/>
      </c>
      <c r="H284" s="28" t="str">
        <f t="shared" si="56"/>
        <v/>
      </c>
      <c r="I284" s="28" t="str">
        <f t="shared" si="57"/>
        <v/>
      </c>
      <c r="J284" s="28" t="str">
        <f t="shared" si="58"/>
        <v/>
      </c>
      <c r="K284" s="28" t="str">
        <f t="shared" si="59"/>
        <v/>
      </c>
      <c r="L284" s="28" t="str">
        <f t="shared" si="60"/>
        <v/>
      </c>
      <c r="M284" s="28" t="str">
        <f t="shared" si="61"/>
        <v/>
      </c>
      <c r="O284" s="28" t="str">
        <f t="shared" si="62"/>
        <v/>
      </c>
      <c r="P284" s="28" t="str">
        <f t="shared" si="63"/>
        <v/>
      </c>
      <c r="Q284" s="28" t="str">
        <f t="shared" si="64"/>
        <v/>
      </c>
      <c r="R284" s="28" t="str">
        <f t="shared" si="65"/>
        <v/>
      </c>
      <c r="S284" s="28" t="str">
        <f t="shared" si="66"/>
        <v/>
      </c>
      <c r="T284" s="28" t="str">
        <f t="shared" si="67"/>
        <v/>
      </c>
      <c r="U284" s="29" t="str">
        <f>IF(COUNT(A284:F284)&gt;='Données brutes'!$I$2,MIN(O284:T284),"")</f>
        <v/>
      </c>
      <c r="V284" s="30" t="str">
        <f t="shared" si="68"/>
        <v/>
      </c>
    </row>
    <row r="285" spans="1:22" hidden="1" x14ac:dyDescent="0.2">
      <c r="A285" s="25" t="str">
        <f>IF('Données brutes'!B285&lt;&gt;"",IF('Données brutes'!B285+0&lt;=1,1,IF('Données brutes'!B285+0&gt;=6000,6000,'Données brutes'!B285+0)),"")</f>
        <v/>
      </c>
      <c r="B285" s="27" t="str">
        <f>IF('Données brutes'!C285&lt;&gt;"",IF('Données brutes'!C285+0&gt;=20,20,'Données brutes'!C285+0),"")</f>
        <v/>
      </c>
      <c r="C285" s="27" t="str">
        <f>IF('Données brutes'!D285&lt;&gt;"",IF('Données brutes'!D285+0&gt;=20,20,'Données brutes'!D285+0),"")</f>
        <v/>
      </c>
      <c r="D285" s="27" t="str">
        <f>IF('Données brutes'!E285&lt;&gt;"",IF('Données brutes'!E285+0&gt;=10,10,'Données brutes'!E285+0),"")</f>
        <v/>
      </c>
      <c r="E285" s="31" t="str">
        <f>IF('Données brutes'!F285&lt;&gt;"",IF('Données brutes'!F285+0&lt;=0.015,0.015,IF('Données brutes'!F285+0&gt;=0.5,0.5,'Données brutes'!F285+0)),"")</f>
        <v/>
      </c>
      <c r="F285" s="26" t="str">
        <f>IF('Données brutes'!G285&lt;&gt;"",IF('Données brutes'!G285+0&lt;=1,1,IF('Données brutes'!G285+0&gt;=80,80,'Données brutes'!G285+0)),"")</f>
        <v/>
      </c>
      <c r="H285" s="28" t="str">
        <f t="shared" si="56"/>
        <v/>
      </c>
      <c r="I285" s="28" t="str">
        <f t="shared" si="57"/>
        <v/>
      </c>
      <c r="J285" s="28" t="str">
        <f t="shared" si="58"/>
        <v/>
      </c>
      <c r="K285" s="28" t="str">
        <f t="shared" si="59"/>
        <v/>
      </c>
      <c r="L285" s="28" t="str">
        <f t="shared" si="60"/>
        <v/>
      </c>
      <c r="M285" s="28" t="str">
        <f t="shared" si="61"/>
        <v/>
      </c>
      <c r="O285" s="28" t="str">
        <f t="shared" si="62"/>
        <v/>
      </c>
      <c r="P285" s="28" t="str">
        <f t="shared" si="63"/>
        <v/>
      </c>
      <c r="Q285" s="28" t="str">
        <f t="shared" si="64"/>
        <v/>
      </c>
      <c r="R285" s="28" t="str">
        <f t="shared" si="65"/>
        <v/>
      </c>
      <c r="S285" s="28" t="str">
        <f t="shared" si="66"/>
        <v/>
      </c>
      <c r="T285" s="28" t="str">
        <f t="shared" si="67"/>
        <v/>
      </c>
      <c r="U285" s="29" t="str">
        <f>IF(COUNT(A285:F285)&gt;='Données brutes'!$I$2,MIN(O285:T285),"")</f>
        <v/>
      </c>
      <c r="V285" s="30" t="str">
        <f t="shared" si="68"/>
        <v/>
      </c>
    </row>
    <row r="286" spans="1:22" hidden="1" x14ac:dyDescent="0.2">
      <c r="A286" s="25" t="str">
        <f>IF('Données brutes'!B286&lt;&gt;"",IF('Données brutes'!B286+0&lt;=1,1,IF('Données brutes'!B286+0&gt;=6000,6000,'Données brutes'!B286+0)),"")</f>
        <v/>
      </c>
      <c r="B286" s="27" t="str">
        <f>IF('Données brutes'!C286&lt;&gt;"",IF('Données brutes'!C286+0&gt;=20,20,'Données brutes'!C286+0),"")</f>
        <v/>
      </c>
      <c r="C286" s="27" t="str">
        <f>IF('Données brutes'!D286&lt;&gt;"",IF('Données brutes'!D286+0&gt;=20,20,'Données brutes'!D286+0),"")</f>
        <v/>
      </c>
      <c r="D286" s="27" t="str">
        <f>IF('Données brutes'!E286&lt;&gt;"",IF('Données brutes'!E286+0&gt;=10,10,'Données brutes'!E286+0),"")</f>
        <v/>
      </c>
      <c r="E286" s="31" t="str">
        <f>IF('Données brutes'!F286&lt;&gt;"",IF('Données brutes'!F286+0&lt;=0.015,0.015,IF('Données brutes'!F286+0&gt;=0.5,0.5,'Données brutes'!F286+0)),"")</f>
        <v/>
      </c>
      <c r="F286" s="26" t="str">
        <f>IF('Données brutes'!G286&lt;&gt;"",IF('Données brutes'!G286+0&lt;=1,1,IF('Données brutes'!G286+0&gt;=80,80,'Données brutes'!G286+0)),"")</f>
        <v/>
      </c>
      <c r="H286" s="28" t="str">
        <f t="shared" si="56"/>
        <v/>
      </c>
      <c r="I286" s="28" t="str">
        <f t="shared" si="57"/>
        <v/>
      </c>
      <c r="J286" s="28" t="str">
        <f t="shared" si="58"/>
        <v/>
      </c>
      <c r="K286" s="28" t="str">
        <f t="shared" si="59"/>
        <v/>
      </c>
      <c r="L286" s="28" t="str">
        <f t="shared" si="60"/>
        <v/>
      </c>
      <c r="M286" s="28" t="str">
        <f t="shared" si="61"/>
        <v/>
      </c>
      <c r="O286" s="28" t="str">
        <f t="shared" si="62"/>
        <v/>
      </c>
      <c r="P286" s="28" t="str">
        <f t="shared" si="63"/>
        <v/>
      </c>
      <c r="Q286" s="28" t="str">
        <f t="shared" si="64"/>
        <v/>
      </c>
      <c r="R286" s="28" t="str">
        <f t="shared" si="65"/>
        <v/>
      </c>
      <c r="S286" s="28" t="str">
        <f t="shared" si="66"/>
        <v/>
      </c>
      <c r="T286" s="28" t="str">
        <f t="shared" si="67"/>
        <v/>
      </c>
      <c r="U286" s="29" t="str">
        <f>IF(COUNT(A286:F286)&gt;='Données brutes'!$I$2,MIN(O286:T286),"")</f>
        <v/>
      </c>
      <c r="V286" s="30" t="str">
        <f t="shared" si="68"/>
        <v/>
      </c>
    </row>
    <row r="287" spans="1:22" hidden="1" x14ac:dyDescent="0.2">
      <c r="A287" s="25" t="str">
        <f>IF('Données brutes'!B287&lt;&gt;"",IF('Données brutes'!B287+0&lt;=1,1,IF('Données brutes'!B287+0&gt;=6000,6000,'Données brutes'!B287+0)),"")</f>
        <v/>
      </c>
      <c r="B287" s="27" t="str">
        <f>IF('Données brutes'!C287&lt;&gt;"",IF('Données brutes'!C287+0&gt;=20,20,'Données brutes'!C287+0),"")</f>
        <v/>
      </c>
      <c r="C287" s="27" t="str">
        <f>IF('Données brutes'!D287&lt;&gt;"",IF('Données brutes'!D287+0&gt;=20,20,'Données brutes'!D287+0),"")</f>
        <v/>
      </c>
      <c r="D287" s="27" t="str">
        <f>IF('Données brutes'!E287&lt;&gt;"",IF('Données brutes'!E287+0&gt;=10,10,'Données brutes'!E287+0),"")</f>
        <v/>
      </c>
      <c r="E287" s="31" t="str">
        <f>IF('Données brutes'!F287&lt;&gt;"",IF('Données brutes'!F287+0&lt;=0.015,0.015,IF('Données brutes'!F287+0&gt;=0.5,0.5,'Données brutes'!F287+0)),"")</f>
        <v/>
      </c>
      <c r="F287" s="26" t="str">
        <f>IF('Données brutes'!G287&lt;&gt;"",IF('Données brutes'!G287+0&lt;=1,1,IF('Données brutes'!G287+0&gt;=80,80,'Données brutes'!G287+0)),"")</f>
        <v/>
      </c>
      <c r="H287" s="28" t="str">
        <f t="shared" si="56"/>
        <v/>
      </c>
      <c r="I287" s="28" t="str">
        <f t="shared" si="57"/>
        <v/>
      </c>
      <c r="J287" s="28" t="str">
        <f t="shared" si="58"/>
        <v/>
      </c>
      <c r="K287" s="28" t="str">
        <f t="shared" si="59"/>
        <v/>
      </c>
      <c r="L287" s="28" t="str">
        <f t="shared" si="60"/>
        <v/>
      </c>
      <c r="M287" s="28" t="str">
        <f t="shared" si="61"/>
        <v/>
      </c>
      <c r="O287" s="28" t="str">
        <f t="shared" si="62"/>
        <v/>
      </c>
      <c r="P287" s="28" t="str">
        <f t="shared" si="63"/>
        <v/>
      </c>
      <c r="Q287" s="28" t="str">
        <f t="shared" si="64"/>
        <v/>
      </c>
      <c r="R287" s="28" t="str">
        <f t="shared" si="65"/>
        <v/>
      </c>
      <c r="S287" s="28" t="str">
        <f t="shared" si="66"/>
        <v/>
      </c>
      <c r="T287" s="28" t="str">
        <f t="shared" si="67"/>
        <v/>
      </c>
      <c r="U287" s="29" t="str">
        <f>IF(COUNT(A287:F287)&gt;='Données brutes'!$I$2,MIN(O287:T287),"")</f>
        <v/>
      </c>
      <c r="V287" s="30" t="str">
        <f t="shared" si="68"/>
        <v/>
      </c>
    </row>
    <row r="288" spans="1:22" hidden="1" x14ac:dyDescent="0.2">
      <c r="A288" s="25" t="str">
        <f>IF('Données brutes'!B288&lt;&gt;"",IF('Données brutes'!B288+0&lt;=1,1,IF('Données brutes'!B288+0&gt;=6000,6000,'Données brutes'!B288+0)),"")</f>
        <v/>
      </c>
      <c r="B288" s="27" t="str">
        <f>IF('Données brutes'!C288&lt;&gt;"",IF('Données brutes'!C288+0&gt;=20,20,'Données brutes'!C288+0),"")</f>
        <v/>
      </c>
      <c r="C288" s="27" t="str">
        <f>IF('Données brutes'!D288&lt;&gt;"",IF('Données brutes'!D288+0&gt;=20,20,'Données brutes'!D288+0),"")</f>
        <v/>
      </c>
      <c r="D288" s="27" t="str">
        <f>IF('Données brutes'!E288&lt;&gt;"",IF('Données brutes'!E288+0&gt;=10,10,'Données brutes'!E288+0),"")</f>
        <v/>
      </c>
      <c r="E288" s="31" t="str">
        <f>IF('Données brutes'!F288&lt;&gt;"",IF('Données brutes'!F288+0&lt;=0.015,0.015,IF('Données brutes'!F288+0&gt;=0.5,0.5,'Données brutes'!F288+0)),"")</f>
        <v/>
      </c>
      <c r="F288" s="26" t="str">
        <f>IF('Données brutes'!G288&lt;&gt;"",IF('Données brutes'!G288+0&lt;=1,1,IF('Données brutes'!G288+0&gt;=80,80,'Données brutes'!G288+0)),"")</f>
        <v/>
      </c>
      <c r="H288" s="28" t="str">
        <f t="shared" si="56"/>
        <v/>
      </c>
      <c r="I288" s="28" t="str">
        <f t="shared" si="57"/>
        <v/>
      </c>
      <c r="J288" s="28" t="str">
        <f t="shared" si="58"/>
        <v/>
      </c>
      <c r="K288" s="28" t="str">
        <f t="shared" si="59"/>
        <v/>
      </c>
      <c r="L288" s="28" t="str">
        <f t="shared" si="60"/>
        <v/>
      </c>
      <c r="M288" s="28" t="str">
        <f t="shared" si="61"/>
        <v/>
      </c>
      <c r="O288" s="28" t="str">
        <f t="shared" si="62"/>
        <v/>
      </c>
      <c r="P288" s="28" t="str">
        <f t="shared" si="63"/>
        <v/>
      </c>
      <c r="Q288" s="28" t="str">
        <f t="shared" si="64"/>
        <v/>
      </c>
      <c r="R288" s="28" t="str">
        <f t="shared" si="65"/>
        <v/>
      </c>
      <c r="S288" s="28" t="str">
        <f t="shared" si="66"/>
        <v/>
      </c>
      <c r="T288" s="28" t="str">
        <f t="shared" si="67"/>
        <v/>
      </c>
      <c r="U288" s="29" t="str">
        <f>IF(COUNT(A288:F288)&gt;='Données brutes'!$I$2,MIN(O288:T288),"")</f>
        <v/>
      </c>
      <c r="V288" s="30" t="str">
        <f t="shared" si="68"/>
        <v/>
      </c>
    </row>
    <row r="289" spans="1:22" hidden="1" x14ac:dyDescent="0.2">
      <c r="A289" s="25" t="str">
        <f>IF('Données brutes'!B289&lt;&gt;"",IF('Données brutes'!B289+0&lt;=1,1,IF('Données brutes'!B289+0&gt;=6000,6000,'Données brutes'!B289+0)),"")</f>
        <v/>
      </c>
      <c r="B289" s="27" t="str">
        <f>IF('Données brutes'!C289&lt;&gt;"",IF('Données brutes'!C289+0&gt;=20,20,'Données brutes'!C289+0),"")</f>
        <v/>
      </c>
      <c r="C289" s="27" t="str">
        <f>IF('Données brutes'!D289&lt;&gt;"",IF('Données brutes'!D289+0&gt;=20,20,'Données brutes'!D289+0),"")</f>
        <v/>
      </c>
      <c r="D289" s="27" t="str">
        <f>IF('Données brutes'!E289&lt;&gt;"",IF('Données brutes'!E289+0&gt;=10,10,'Données brutes'!E289+0),"")</f>
        <v/>
      </c>
      <c r="E289" s="31" t="str">
        <f>IF('Données brutes'!F289&lt;&gt;"",IF('Données brutes'!F289+0&lt;=0.015,0.015,IF('Données brutes'!F289+0&gt;=0.5,0.5,'Données brutes'!F289+0)),"")</f>
        <v/>
      </c>
      <c r="F289" s="26" t="str">
        <f>IF('Données brutes'!G289&lt;&gt;"",IF('Données brutes'!G289+0&lt;=1,1,IF('Données brutes'!G289+0&gt;=80,80,'Données brutes'!G289+0)),"")</f>
        <v/>
      </c>
      <c r="H289" s="28" t="str">
        <f t="shared" si="56"/>
        <v/>
      </c>
      <c r="I289" s="28" t="str">
        <f t="shared" si="57"/>
        <v/>
      </c>
      <c r="J289" s="28" t="str">
        <f t="shared" si="58"/>
        <v/>
      </c>
      <c r="K289" s="28" t="str">
        <f t="shared" si="59"/>
        <v/>
      </c>
      <c r="L289" s="28" t="str">
        <f t="shared" si="60"/>
        <v/>
      </c>
      <c r="M289" s="28" t="str">
        <f t="shared" si="61"/>
        <v/>
      </c>
      <c r="O289" s="28" t="str">
        <f t="shared" si="62"/>
        <v/>
      </c>
      <c r="P289" s="28" t="str">
        <f t="shared" si="63"/>
        <v/>
      </c>
      <c r="Q289" s="28" t="str">
        <f t="shared" si="64"/>
        <v/>
      </c>
      <c r="R289" s="28" t="str">
        <f t="shared" si="65"/>
        <v/>
      </c>
      <c r="S289" s="28" t="str">
        <f t="shared" si="66"/>
        <v/>
      </c>
      <c r="T289" s="28" t="str">
        <f t="shared" si="67"/>
        <v/>
      </c>
      <c r="U289" s="29" t="str">
        <f>IF(COUNT(A289:F289)&gt;='Données brutes'!$I$2,MIN(O289:T289),"")</f>
        <v/>
      </c>
      <c r="V289" s="30" t="str">
        <f t="shared" si="68"/>
        <v/>
      </c>
    </row>
    <row r="290" spans="1:22" hidden="1" x14ac:dyDescent="0.2">
      <c r="A290" s="25" t="str">
        <f>IF('Données brutes'!B290&lt;&gt;"",IF('Données brutes'!B290+0&lt;=1,1,IF('Données brutes'!B290+0&gt;=6000,6000,'Données brutes'!B290+0)),"")</f>
        <v/>
      </c>
      <c r="B290" s="27" t="str">
        <f>IF('Données brutes'!C290&lt;&gt;"",IF('Données brutes'!C290+0&gt;=20,20,'Données brutes'!C290+0),"")</f>
        <v/>
      </c>
      <c r="C290" s="27" t="str">
        <f>IF('Données brutes'!D290&lt;&gt;"",IF('Données brutes'!D290+0&gt;=20,20,'Données brutes'!D290+0),"")</f>
        <v/>
      </c>
      <c r="D290" s="27" t="str">
        <f>IF('Données brutes'!E290&lt;&gt;"",IF('Données brutes'!E290+0&gt;=10,10,'Données brutes'!E290+0),"")</f>
        <v/>
      </c>
      <c r="E290" s="31" t="str">
        <f>IF('Données brutes'!F290&lt;&gt;"",IF('Données brutes'!F290+0&lt;=0.015,0.015,IF('Données brutes'!F290+0&gt;=0.5,0.5,'Données brutes'!F290+0)),"")</f>
        <v/>
      </c>
      <c r="F290" s="26" t="str">
        <f>IF('Données brutes'!G290&lt;&gt;"",IF('Données brutes'!G290+0&lt;=1,1,IF('Données brutes'!G290+0&gt;=80,80,'Données brutes'!G290+0)),"")</f>
        <v/>
      </c>
      <c r="H290" s="28" t="str">
        <f t="shared" si="56"/>
        <v/>
      </c>
      <c r="I290" s="28" t="str">
        <f t="shared" si="57"/>
        <v/>
      </c>
      <c r="J290" s="28" t="str">
        <f t="shared" si="58"/>
        <v/>
      </c>
      <c r="K290" s="28" t="str">
        <f t="shared" si="59"/>
        <v/>
      </c>
      <c r="L290" s="28" t="str">
        <f t="shared" si="60"/>
        <v/>
      </c>
      <c r="M290" s="28" t="str">
        <f t="shared" si="61"/>
        <v/>
      </c>
      <c r="O290" s="28" t="str">
        <f t="shared" si="62"/>
        <v/>
      </c>
      <c r="P290" s="28" t="str">
        <f t="shared" si="63"/>
        <v/>
      </c>
      <c r="Q290" s="28" t="str">
        <f t="shared" si="64"/>
        <v/>
      </c>
      <c r="R290" s="28" t="str">
        <f t="shared" si="65"/>
        <v/>
      </c>
      <c r="S290" s="28" t="str">
        <f t="shared" si="66"/>
        <v/>
      </c>
      <c r="T290" s="28" t="str">
        <f t="shared" si="67"/>
        <v/>
      </c>
      <c r="U290" s="29" t="str">
        <f>IF(COUNT(A290:F290)&gt;='Données brutes'!$I$2,MIN(O290:T290),"")</f>
        <v/>
      </c>
      <c r="V290" s="30" t="str">
        <f t="shared" si="68"/>
        <v/>
      </c>
    </row>
    <row r="291" spans="1:22" hidden="1" x14ac:dyDescent="0.2">
      <c r="A291" s="25" t="str">
        <f>IF('Données brutes'!B291&lt;&gt;"",IF('Données brutes'!B291+0&lt;=1,1,IF('Données brutes'!B291+0&gt;=6000,6000,'Données brutes'!B291+0)),"")</f>
        <v/>
      </c>
      <c r="B291" s="27" t="str">
        <f>IF('Données brutes'!C291&lt;&gt;"",IF('Données brutes'!C291+0&gt;=20,20,'Données brutes'!C291+0),"")</f>
        <v/>
      </c>
      <c r="C291" s="27" t="str">
        <f>IF('Données brutes'!D291&lt;&gt;"",IF('Données brutes'!D291+0&gt;=20,20,'Données brutes'!D291+0),"")</f>
        <v/>
      </c>
      <c r="D291" s="27" t="str">
        <f>IF('Données brutes'!E291&lt;&gt;"",IF('Données brutes'!E291+0&gt;=10,10,'Données brutes'!E291+0),"")</f>
        <v/>
      </c>
      <c r="E291" s="31" t="str">
        <f>IF('Données brutes'!F291&lt;&gt;"",IF('Données brutes'!F291+0&lt;=0.015,0.015,IF('Données brutes'!F291+0&gt;=0.5,0.5,'Données brutes'!F291+0)),"")</f>
        <v/>
      </c>
      <c r="F291" s="26" t="str">
        <f>IF('Données brutes'!G291&lt;&gt;"",IF('Données brutes'!G291+0&lt;=1,1,IF('Données brutes'!G291+0&gt;=80,80,'Données brutes'!G291+0)),"")</f>
        <v/>
      </c>
      <c r="H291" s="28" t="str">
        <f t="shared" si="56"/>
        <v/>
      </c>
      <c r="I291" s="28" t="str">
        <f t="shared" si="57"/>
        <v/>
      </c>
      <c r="J291" s="28" t="str">
        <f t="shared" si="58"/>
        <v/>
      </c>
      <c r="K291" s="28" t="str">
        <f t="shared" si="59"/>
        <v/>
      </c>
      <c r="L291" s="28" t="str">
        <f t="shared" si="60"/>
        <v/>
      </c>
      <c r="M291" s="28" t="str">
        <f t="shared" si="61"/>
        <v/>
      </c>
      <c r="O291" s="28" t="str">
        <f t="shared" si="62"/>
        <v/>
      </c>
      <c r="P291" s="28" t="str">
        <f t="shared" si="63"/>
        <v/>
      </c>
      <c r="Q291" s="28" t="str">
        <f t="shared" si="64"/>
        <v/>
      </c>
      <c r="R291" s="28" t="str">
        <f t="shared" si="65"/>
        <v/>
      </c>
      <c r="S291" s="28" t="str">
        <f t="shared" si="66"/>
        <v/>
      </c>
      <c r="T291" s="28" t="str">
        <f t="shared" si="67"/>
        <v/>
      </c>
      <c r="U291" s="29" t="str">
        <f>IF(COUNT(A291:F291)&gt;='Données brutes'!$I$2,MIN(O291:T291),"")</f>
        <v/>
      </c>
      <c r="V291" s="30" t="str">
        <f t="shared" si="68"/>
        <v/>
      </c>
    </row>
    <row r="292" spans="1:22" hidden="1" x14ac:dyDescent="0.2">
      <c r="A292" s="25" t="str">
        <f>IF('Données brutes'!B292&lt;&gt;"",IF('Données brutes'!B292+0&lt;=1,1,IF('Données brutes'!B292+0&gt;=6000,6000,'Données brutes'!B292+0)),"")</f>
        <v/>
      </c>
      <c r="B292" s="27" t="str">
        <f>IF('Données brutes'!C292&lt;&gt;"",IF('Données brutes'!C292+0&gt;=20,20,'Données brutes'!C292+0),"")</f>
        <v/>
      </c>
      <c r="C292" s="27" t="str">
        <f>IF('Données brutes'!D292&lt;&gt;"",IF('Données brutes'!D292+0&gt;=20,20,'Données brutes'!D292+0),"")</f>
        <v/>
      </c>
      <c r="D292" s="27" t="str">
        <f>IF('Données brutes'!E292&lt;&gt;"",IF('Données brutes'!E292+0&gt;=10,10,'Données brutes'!E292+0),"")</f>
        <v/>
      </c>
      <c r="E292" s="31" t="str">
        <f>IF('Données brutes'!F292&lt;&gt;"",IF('Données brutes'!F292+0&lt;=0.015,0.015,IF('Données brutes'!F292+0&gt;=0.5,0.5,'Données brutes'!F292+0)),"")</f>
        <v/>
      </c>
      <c r="F292" s="26" t="str">
        <f>IF('Données brutes'!G292&lt;&gt;"",IF('Données brutes'!G292+0&lt;=1,1,IF('Données brutes'!G292+0&gt;=80,80,'Données brutes'!G292+0)),"")</f>
        <v/>
      </c>
      <c r="H292" s="28" t="str">
        <f t="shared" si="56"/>
        <v/>
      </c>
      <c r="I292" s="28" t="str">
        <f t="shared" si="57"/>
        <v/>
      </c>
      <c r="J292" s="28" t="str">
        <f t="shared" si="58"/>
        <v/>
      </c>
      <c r="K292" s="28" t="str">
        <f t="shared" si="59"/>
        <v/>
      </c>
      <c r="L292" s="28" t="str">
        <f t="shared" si="60"/>
        <v/>
      </c>
      <c r="M292" s="28" t="str">
        <f t="shared" si="61"/>
        <v/>
      </c>
      <c r="O292" s="28" t="str">
        <f t="shared" si="62"/>
        <v/>
      </c>
      <c r="P292" s="28" t="str">
        <f t="shared" si="63"/>
        <v/>
      </c>
      <c r="Q292" s="28" t="str">
        <f t="shared" si="64"/>
        <v/>
      </c>
      <c r="R292" s="28" t="str">
        <f t="shared" si="65"/>
        <v/>
      </c>
      <c r="S292" s="28" t="str">
        <f t="shared" si="66"/>
        <v/>
      </c>
      <c r="T292" s="28" t="str">
        <f t="shared" si="67"/>
        <v/>
      </c>
      <c r="U292" s="29" t="str">
        <f>IF(COUNT(A292:F292)&gt;='Données brutes'!$I$2,MIN(O292:T292),"")</f>
        <v/>
      </c>
      <c r="V292" s="30" t="str">
        <f t="shared" si="68"/>
        <v/>
      </c>
    </row>
    <row r="293" spans="1:22" hidden="1" x14ac:dyDescent="0.2">
      <c r="A293" s="25" t="str">
        <f>IF('Données brutes'!B293&lt;&gt;"",IF('Données brutes'!B293+0&lt;=1,1,IF('Données brutes'!B293+0&gt;=6000,6000,'Données brutes'!B293+0)),"")</f>
        <v/>
      </c>
      <c r="B293" s="27" t="str">
        <f>IF('Données brutes'!C293&lt;&gt;"",IF('Données brutes'!C293+0&gt;=20,20,'Données brutes'!C293+0),"")</f>
        <v/>
      </c>
      <c r="C293" s="27" t="str">
        <f>IF('Données brutes'!D293&lt;&gt;"",IF('Données brutes'!D293+0&gt;=20,20,'Données brutes'!D293+0),"")</f>
        <v/>
      </c>
      <c r="D293" s="27" t="str">
        <f>IF('Données brutes'!E293&lt;&gt;"",IF('Données brutes'!E293+0&gt;=10,10,'Données brutes'!E293+0),"")</f>
        <v/>
      </c>
      <c r="E293" s="31" t="str">
        <f>IF('Données brutes'!F293&lt;&gt;"",IF('Données brutes'!F293+0&lt;=0.015,0.015,IF('Données brutes'!F293+0&gt;=0.5,0.5,'Données brutes'!F293+0)),"")</f>
        <v/>
      </c>
      <c r="F293" s="26" t="str">
        <f>IF('Données brutes'!G293&lt;&gt;"",IF('Données brutes'!G293+0&lt;=1,1,IF('Données brutes'!G293+0&gt;=80,80,'Données brutes'!G293+0)),"")</f>
        <v/>
      </c>
      <c r="H293" s="28" t="str">
        <f t="shared" si="56"/>
        <v/>
      </c>
      <c r="I293" s="28" t="str">
        <f t="shared" si="57"/>
        <v/>
      </c>
      <c r="J293" s="28" t="str">
        <f t="shared" si="58"/>
        <v/>
      </c>
      <c r="K293" s="28" t="str">
        <f t="shared" si="59"/>
        <v/>
      </c>
      <c r="L293" s="28" t="str">
        <f t="shared" si="60"/>
        <v/>
      </c>
      <c r="M293" s="28" t="str">
        <f t="shared" si="61"/>
        <v/>
      </c>
      <c r="O293" s="28" t="str">
        <f t="shared" si="62"/>
        <v/>
      </c>
      <c r="P293" s="28" t="str">
        <f t="shared" si="63"/>
        <v/>
      </c>
      <c r="Q293" s="28" t="str">
        <f t="shared" si="64"/>
        <v/>
      </c>
      <c r="R293" s="28" t="str">
        <f t="shared" si="65"/>
        <v/>
      </c>
      <c r="S293" s="28" t="str">
        <f t="shared" si="66"/>
        <v/>
      </c>
      <c r="T293" s="28" t="str">
        <f t="shared" si="67"/>
        <v/>
      </c>
      <c r="U293" s="29" t="str">
        <f>IF(COUNT(A293:F293)&gt;='Données brutes'!$I$2,MIN(O293:T293),"")</f>
        <v/>
      </c>
      <c r="V293" s="30" t="str">
        <f t="shared" si="68"/>
        <v/>
      </c>
    </row>
    <row r="294" spans="1:22" hidden="1" x14ac:dyDescent="0.2">
      <c r="A294" s="25" t="str">
        <f>IF('Données brutes'!B294&lt;&gt;"",IF('Données brutes'!B294+0&lt;=1,1,IF('Données brutes'!B294+0&gt;=6000,6000,'Données brutes'!B294+0)),"")</f>
        <v/>
      </c>
      <c r="B294" s="27" t="str">
        <f>IF('Données brutes'!C294&lt;&gt;"",IF('Données brutes'!C294+0&gt;=20,20,'Données brutes'!C294+0),"")</f>
        <v/>
      </c>
      <c r="C294" s="27" t="str">
        <f>IF('Données brutes'!D294&lt;&gt;"",IF('Données brutes'!D294+0&gt;=20,20,'Données brutes'!D294+0),"")</f>
        <v/>
      </c>
      <c r="D294" s="27" t="str">
        <f>IF('Données brutes'!E294&lt;&gt;"",IF('Données brutes'!E294+0&gt;=10,10,'Données brutes'!E294+0),"")</f>
        <v/>
      </c>
      <c r="E294" s="31" t="str">
        <f>IF('Données brutes'!F294&lt;&gt;"",IF('Données brutes'!F294+0&lt;=0.015,0.015,IF('Données brutes'!F294+0&gt;=0.5,0.5,'Données brutes'!F294+0)),"")</f>
        <v/>
      </c>
      <c r="F294" s="26" t="str">
        <f>IF('Données brutes'!G294&lt;&gt;"",IF('Données brutes'!G294+0&lt;=1,1,IF('Données brutes'!G294+0&gt;=80,80,'Données brutes'!G294+0)),"")</f>
        <v/>
      </c>
      <c r="H294" s="28" t="str">
        <f t="shared" si="56"/>
        <v/>
      </c>
      <c r="I294" s="28" t="str">
        <f t="shared" si="57"/>
        <v/>
      </c>
      <c r="J294" s="28" t="str">
        <f t="shared" si="58"/>
        <v/>
      </c>
      <c r="K294" s="28" t="str">
        <f t="shared" si="59"/>
        <v/>
      </c>
      <c r="L294" s="28" t="str">
        <f t="shared" si="60"/>
        <v/>
      </c>
      <c r="M294" s="28" t="str">
        <f t="shared" si="61"/>
        <v/>
      </c>
      <c r="O294" s="28" t="str">
        <f t="shared" si="62"/>
        <v/>
      </c>
      <c r="P294" s="28" t="str">
        <f t="shared" si="63"/>
        <v/>
      </c>
      <c r="Q294" s="28" t="str">
        <f t="shared" si="64"/>
        <v/>
      </c>
      <c r="R294" s="28" t="str">
        <f t="shared" si="65"/>
        <v/>
      </c>
      <c r="S294" s="28" t="str">
        <f t="shared" si="66"/>
        <v/>
      </c>
      <c r="T294" s="28" t="str">
        <f t="shared" si="67"/>
        <v/>
      </c>
      <c r="U294" s="29" t="str">
        <f>IF(COUNT(A294:F294)&gt;='Données brutes'!$I$2,MIN(O294:T294),"")</f>
        <v/>
      </c>
      <c r="V294" s="30" t="str">
        <f t="shared" si="68"/>
        <v/>
      </c>
    </row>
    <row r="295" spans="1:22" hidden="1" x14ac:dyDescent="0.2">
      <c r="A295" s="25" t="str">
        <f>IF('Données brutes'!B295&lt;&gt;"",IF('Données brutes'!B295+0&lt;=1,1,IF('Données brutes'!B295+0&gt;=6000,6000,'Données brutes'!B295+0)),"")</f>
        <v/>
      </c>
      <c r="B295" s="27" t="str">
        <f>IF('Données brutes'!C295&lt;&gt;"",IF('Données brutes'!C295+0&gt;=20,20,'Données brutes'!C295+0),"")</f>
        <v/>
      </c>
      <c r="C295" s="27" t="str">
        <f>IF('Données brutes'!D295&lt;&gt;"",IF('Données brutes'!D295+0&gt;=20,20,'Données brutes'!D295+0),"")</f>
        <v/>
      </c>
      <c r="D295" s="27" t="str">
        <f>IF('Données brutes'!E295&lt;&gt;"",IF('Données brutes'!E295+0&gt;=10,10,'Données brutes'!E295+0),"")</f>
        <v/>
      </c>
      <c r="E295" s="31" t="str">
        <f>IF('Données brutes'!F295&lt;&gt;"",IF('Données brutes'!F295+0&lt;=0.015,0.015,IF('Données brutes'!F295+0&gt;=0.5,0.5,'Données brutes'!F295+0)),"")</f>
        <v/>
      </c>
      <c r="F295" s="26" t="str">
        <f>IF('Données brutes'!G295&lt;&gt;"",IF('Données brutes'!G295+0&lt;=1,1,IF('Données brutes'!G295+0&gt;=80,80,'Données brutes'!G295+0)),"")</f>
        <v/>
      </c>
      <c r="H295" s="28" t="str">
        <f t="shared" si="56"/>
        <v/>
      </c>
      <c r="I295" s="28" t="str">
        <f t="shared" si="57"/>
        <v/>
      </c>
      <c r="J295" s="28" t="str">
        <f t="shared" si="58"/>
        <v/>
      </c>
      <c r="K295" s="28" t="str">
        <f t="shared" si="59"/>
        <v/>
      </c>
      <c r="L295" s="28" t="str">
        <f t="shared" si="60"/>
        <v/>
      </c>
      <c r="M295" s="28" t="str">
        <f t="shared" si="61"/>
        <v/>
      </c>
      <c r="O295" s="28" t="str">
        <f t="shared" si="62"/>
        <v/>
      </c>
      <c r="P295" s="28" t="str">
        <f t="shared" si="63"/>
        <v/>
      </c>
      <c r="Q295" s="28" t="str">
        <f t="shared" si="64"/>
        <v/>
      </c>
      <c r="R295" s="28" t="str">
        <f t="shared" si="65"/>
        <v/>
      </c>
      <c r="S295" s="28" t="str">
        <f t="shared" si="66"/>
        <v/>
      </c>
      <c r="T295" s="28" t="str">
        <f t="shared" si="67"/>
        <v/>
      </c>
      <c r="U295" s="29" t="str">
        <f>IF(COUNT(A295:F295)&gt;='Données brutes'!$I$2,MIN(O295:T295),"")</f>
        <v/>
      </c>
      <c r="V295" s="30" t="str">
        <f t="shared" si="68"/>
        <v/>
      </c>
    </row>
    <row r="296" spans="1:22" hidden="1" x14ac:dyDescent="0.2">
      <c r="A296" s="25" t="str">
        <f>IF('Données brutes'!B296&lt;&gt;"",IF('Données brutes'!B296+0&lt;=1,1,IF('Données brutes'!B296+0&gt;=6000,6000,'Données brutes'!B296+0)),"")</f>
        <v/>
      </c>
      <c r="B296" s="27" t="str">
        <f>IF('Données brutes'!C296&lt;&gt;"",IF('Données brutes'!C296+0&gt;=20,20,'Données brutes'!C296+0),"")</f>
        <v/>
      </c>
      <c r="C296" s="27" t="str">
        <f>IF('Données brutes'!D296&lt;&gt;"",IF('Données brutes'!D296+0&gt;=20,20,'Données brutes'!D296+0),"")</f>
        <v/>
      </c>
      <c r="D296" s="27" t="str">
        <f>IF('Données brutes'!E296&lt;&gt;"",IF('Données brutes'!E296+0&gt;=10,10,'Données brutes'!E296+0),"")</f>
        <v/>
      </c>
      <c r="E296" s="31" t="str">
        <f>IF('Données brutes'!F296&lt;&gt;"",IF('Données brutes'!F296+0&lt;=0.015,0.015,IF('Données brutes'!F296+0&gt;=0.5,0.5,'Données brutes'!F296+0)),"")</f>
        <v/>
      </c>
      <c r="F296" s="26" t="str">
        <f>IF('Données brutes'!G296&lt;&gt;"",IF('Données brutes'!G296+0&lt;=1,1,IF('Données brutes'!G296+0&gt;=80,80,'Données brutes'!G296+0)),"")</f>
        <v/>
      </c>
      <c r="H296" s="28" t="str">
        <f t="shared" si="56"/>
        <v/>
      </c>
      <c r="I296" s="28" t="str">
        <f t="shared" si="57"/>
        <v/>
      </c>
      <c r="J296" s="28" t="str">
        <f t="shared" si="58"/>
        <v/>
      </c>
      <c r="K296" s="28" t="str">
        <f t="shared" si="59"/>
        <v/>
      </c>
      <c r="L296" s="28" t="str">
        <f t="shared" si="60"/>
        <v/>
      </c>
      <c r="M296" s="28" t="str">
        <f t="shared" si="61"/>
        <v/>
      </c>
      <c r="O296" s="28" t="str">
        <f t="shared" si="62"/>
        <v/>
      </c>
      <c r="P296" s="28" t="str">
        <f t="shared" si="63"/>
        <v/>
      </c>
      <c r="Q296" s="28" t="str">
        <f t="shared" si="64"/>
        <v/>
      </c>
      <c r="R296" s="28" t="str">
        <f t="shared" si="65"/>
        <v/>
      </c>
      <c r="S296" s="28" t="str">
        <f t="shared" si="66"/>
        <v/>
      </c>
      <c r="T296" s="28" t="str">
        <f t="shared" si="67"/>
        <v/>
      </c>
      <c r="U296" s="29" t="str">
        <f>IF(COUNT(A296:F296)&gt;='Données brutes'!$I$2,MIN(O296:T296),"")</f>
        <v/>
      </c>
      <c r="V296" s="30" t="str">
        <f t="shared" si="68"/>
        <v/>
      </c>
    </row>
    <row r="297" spans="1:22" hidden="1" x14ac:dyDescent="0.2">
      <c r="A297" s="25" t="str">
        <f>IF('Données brutes'!B297&lt;&gt;"",IF('Données brutes'!B297+0&lt;=1,1,IF('Données brutes'!B297+0&gt;=6000,6000,'Données brutes'!B297+0)),"")</f>
        <v/>
      </c>
      <c r="B297" s="27" t="str">
        <f>IF('Données brutes'!C297&lt;&gt;"",IF('Données brutes'!C297+0&gt;=20,20,'Données brutes'!C297+0),"")</f>
        <v/>
      </c>
      <c r="C297" s="27" t="str">
        <f>IF('Données brutes'!D297&lt;&gt;"",IF('Données brutes'!D297+0&gt;=20,20,'Données brutes'!D297+0),"")</f>
        <v/>
      </c>
      <c r="D297" s="27" t="str">
        <f>IF('Données brutes'!E297&lt;&gt;"",IF('Données brutes'!E297+0&gt;=10,10,'Données brutes'!E297+0),"")</f>
        <v/>
      </c>
      <c r="E297" s="31" t="str">
        <f>IF('Données brutes'!F297&lt;&gt;"",IF('Données brutes'!F297+0&lt;=0.015,0.015,IF('Données brutes'!F297+0&gt;=0.5,0.5,'Données brutes'!F297+0)),"")</f>
        <v/>
      </c>
      <c r="F297" s="26" t="str">
        <f>IF('Données brutes'!G297&lt;&gt;"",IF('Données brutes'!G297+0&lt;=1,1,IF('Données brutes'!G297+0&gt;=80,80,'Données brutes'!G297+0)),"")</f>
        <v/>
      </c>
      <c r="H297" s="28" t="str">
        <f t="shared" si="56"/>
        <v/>
      </c>
      <c r="I297" s="28" t="str">
        <f t="shared" si="57"/>
        <v/>
      </c>
      <c r="J297" s="28" t="str">
        <f t="shared" si="58"/>
        <v/>
      </c>
      <c r="K297" s="28" t="str">
        <f t="shared" si="59"/>
        <v/>
      </c>
      <c r="L297" s="28" t="str">
        <f t="shared" si="60"/>
        <v/>
      </c>
      <c r="M297" s="28" t="str">
        <f t="shared" si="61"/>
        <v/>
      </c>
      <c r="O297" s="28" t="str">
        <f t="shared" si="62"/>
        <v/>
      </c>
      <c r="P297" s="28" t="str">
        <f t="shared" si="63"/>
        <v/>
      </c>
      <c r="Q297" s="28" t="str">
        <f t="shared" si="64"/>
        <v/>
      </c>
      <c r="R297" s="28" t="str">
        <f t="shared" si="65"/>
        <v/>
      </c>
      <c r="S297" s="28" t="str">
        <f t="shared" si="66"/>
        <v/>
      </c>
      <c r="T297" s="28" t="str">
        <f t="shared" si="67"/>
        <v/>
      </c>
      <c r="U297" s="29" t="str">
        <f>IF(COUNT(A297:F297)&gt;='Données brutes'!$I$2,MIN(O297:T297),"")</f>
        <v/>
      </c>
      <c r="V297" s="30" t="str">
        <f t="shared" si="68"/>
        <v/>
      </c>
    </row>
    <row r="298" spans="1:22" hidden="1" x14ac:dyDescent="0.2">
      <c r="A298" s="25" t="str">
        <f>IF('Données brutes'!B298&lt;&gt;"",IF('Données brutes'!B298+0&lt;=1,1,IF('Données brutes'!B298+0&gt;=6000,6000,'Données brutes'!B298+0)),"")</f>
        <v/>
      </c>
      <c r="B298" s="27" t="str">
        <f>IF('Données brutes'!C298&lt;&gt;"",IF('Données brutes'!C298+0&gt;=20,20,'Données brutes'!C298+0),"")</f>
        <v/>
      </c>
      <c r="C298" s="27" t="str">
        <f>IF('Données brutes'!D298&lt;&gt;"",IF('Données brutes'!D298+0&gt;=20,20,'Données brutes'!D298+0),"")</f>
        <v/>
      </c>
      <c r="D298" s="27" t="str">
        <f>IF('Données brutes'!E298&lt;&gt;"",IF('Données brutes'!E298+0&gt;=10,10,'Données brutes'!E298+0),"")</f>
        <v/>
      </c>
      <c r="E298" s="31" t="str">
        <f>IF('Données brutes'!F298&lt;&gt;"",IF('Données brutes'!F298+0&lt;=0.015,0.015,IF('Données brutes'!F298+0&gt;=0.5,0.5,'Données brutes'!F298+0)),"")</f>
        <v/>
      </c>
      <c r="F298" s="26" t="str">
        <f>IF('Données brutes'!G298&lt;&gt;"",IF('Données brutes'!G298+0&lt;=1,1,IF('Données brutes'!G298+0&gt;=80,80,'Données brutes'!G298+0)),"")</f>
        <v/>
      </c>
      <c r="H298" s="28" t="str">
        <f t="shared" si="56"/>
        <v/>
      </c>
      <c r="I298" s="28" t="str">
        <f t="shared" si="57"/>
        <v/>
      </c>
      <c r="J298" s="28" t="str">
        <f t="shared" si="58"/>
        <v/>
      </c>
      <c r="K298" s="28" t="str">
        <f t="shared" si="59"/>
        <v/>
      </c>
      <c r="L298" s="28" t="str">
        <f t="shared" si="60"/>
        <v/>
      </c>
      <c r="M298" s="28" t="str">
        <f t="shared" si="61"/>
        <v/>
      </c>
      <c r="O298" s="28" t="str">
        <f t="shared" si="62"/>
        <v/>
      </c>
      <c r="P298" s="28" t="str">
        <f t="shared" si="63"/>
        <v/>
      </c>
      <c r="Q298" s="28" t="str">
        <f t="shared" si="64"/>
        <v/>
      </c>
      <c r="R298" s="28" t="str">
        <f t="shared" si="65"/>
        <v/>
      </c>
      <c r="S298" s="28" t="str">
        <f t="shared" si="66"/>
        <v/>
      </c>
      <c r="T298" s="28" t="str">
        <f t="shared" si="67"/>
        <v/>
      </c>
      <c r="U298" s="29" t="str">
        <f>IF(COUNT(A298:F298)&gt;='Données brutes'!$I$2,MIN(O298:T298),"")</f>
        <v/>
      </c>
      <c r="V298" s="30" t="str">
        <f t="shared" si="68"/>
        <v/>
      </c>
    </row>
    <row r="299" spans="1:22" x14ac:dyDescent="0.2">
      <c r="A299" s="25" t="str">
        <f>IF('Données brutes'!B299&lt;&gt;"",IF('Données brutes'!B299+0&lt;=1,1,IF('Données brutes'!B299+0&gt;=6000,6000,'Données brutes'!B299+0)),"")</f>
        <v/>
      </c>
      <c r="B299" s="27" t="str">
        <f>IF('Données brutes'!C299&lt;&gt;"",IF('Données brutes'!C299+0&gt;=20,20,'Données brutes'!C299+0),"")</f>
        <v/>
      </c>
      <c r="C299" s="27" t="str">
        <f>IF('Données brutes'!D299&lt;&gt;"",IF('Données brutes'!D299+0&gt;=20,20,'Données brutes'!D299+0),"")</f>
        <v/>
      </c>
      <c r="D299" s="27" t="str">
        <f>IF('Données brutes'!E299&lt;&gt;"",IF('Données brutes'!E299+0&gt;=10,10,'Données brutes'!E299+0),"")</f>
        <v/>
      </c>
      <c r="E299" s="31" t="str">
        <f>IF('Données brutes'!F299&lt;&gt;"",IF('Données brutes'!F299+0&lt;=0.015,0.015,IF('Données brutes'!F299+0&gt;=0.5,0.5,'Données brutes'!F299+0)),"")</f>
        <v/>
      </c>
      <c r="F299" s="26" t="str">
        <f>IF('Données brutes'!G299&lt;&gt;"",IF('Données brutes'!G299+0&lt;=1,1,IF('Données brutes'!G299+0&gt;=80,80,'Données brutes'!G299+0)),"")</f>
        <v/>
      </c>
      <c r="H299" s="28" t="str">
        <f t="shared" si="56"/>
        <v/>
      </c>
      <c r="I299" s="28" t="str">
        <f t="shared" si="57"/>
        <v/>
      </c>
      <c r="J299" s="28" t="str">
        <f t="shared" si="58"/>
        <v/>
      </c>
      <c r="K299" s="28" t="str">
        <f t="shared" si="59"/>
        <v/>
      </c>
      <c r="L299" s="28" t="str">
        <f t="shared" si="60"/>
        <v/>
      </c>
      <c r="M299" s="28" t="str">
        <f t="shared" si="61"/>
        <v/>
      </c>
      <c r="O299" s="28" t="str">
        <f t="shared" si="62"/>
        <v/>
      </c>
      <c r="P299" s="28" t="str">
        <f t="shared" si="63"/>
        <v/>
      </c>
      <c r="Q299" s="28" t="str">
        <f t="shared" si="64"/>
        <v/>
      </c>
      <c r="R299" s="28" t="str">
        <f t="shared" si="65"/>
        <v/>
      </c>
      <c r="S299" s="28" t="str">
        <f t="shared" si="66"/>
        <v/>
      </c>
      <c r="T299" s="28" t="str">
        <f t="shared" si="67"/>
        <v/>
      </c>
      <c r="U299" s="29" t="str">
        <f>IF(COUNT(A299:F299)&gt;='Données brutes'!$I$2,MIN(O299:T299),"")</f>
        <v/>
      </c>
      <c r="V299" s="30" t="str">
        <f t="shared" si="68"/>
        <v/>
      </c>
    </row>
    <row r="300" spans="1:22" x14ac:dyDescent="0.2">
      <c r="A300" s="25" t="str">
        <f>IF('Données brutes'!B300&lt;&gt;"",IF('Données brutes'!B300+0&lt;=1,1,IF('Données brutes'!B300+0&gt;=6000,6000,'Données brutes'!B300+0)),"")</f>
        <v/>
      </c>
      <c r="B300" s="27" t="str">
        <f>IF('Données brutes'!C300&lt;&gt;"",IF('Données brutes'!C300+0&gt;=20,20,'Données brutes'!C300+0),"")</f>
        <v/>
      </c>
      <c r="C300" s="27" t="str">
        <f>IF('Données brutes'!D300&lt;&gt;"",IF('Données brutes'!D300+0&gt;=20,20,'Données brutes'!D300+0),"")</f>
        <v/>
      </c>
      <c r="D300" s="27" t="str">
        <f>IF('Données brutes'!E300&lt;&gt;"",IF('Données brutes'!E300+0&gt;=10,10,'Données brutes'!E300+0),"")</f>
        <v/>
      </c>
      <c r="E300" s="31" t="str">
        <f>IF('Données brutes'!F300&lt;&gt;"",IF('Données brutes'!F300+0&lt;=0.015,0.015,IF('Données brutes'!F300+0&gt;=0.5,0.5,'Données brutes'!F300+0)),"")</f>
        <v/>
      </c>
      <c r="F300" s="26" t="str">
        <f>IF('Données brutes'!G300&lt;&gt;"",IF('Données brutes'!G300+0&lt;=1,1,IF('Données brutes'!G300+0&gt;=80,80,'Données brutes'!G300+0)),"")</f>
        <v/>
      </c>
      <c r="H300" s="28" t="str">
        <f t="shared" si="56"/>
        <v/>
      </c>
      <c r="I300" s="28" t="str">
        <f t="shared" si="57"/>
        <v/>
      </c>
      <c r="J300" s="28" t="str">
        <f t="shared" si="58"/>
        <v/>
      </c>
      <c r="K300" s="28" t="str">
        <f t="shared" si="59"/>
        <v/>
      </c>
      <c r="L300" s="28" t="str">
        <f t="shared" si="60"/>
        <v/>
      </c>
      <c r="M300" s="28" t="str">
        <f t="shared" si="61"/>
        <v/>
      </c>
      <c r="O300" s="28" t="str">
        <f t="shared" si="62"/>
        <v/>
      </c>
      <c r="P300" s="28" t="str">
        <f t="shared" si="63"/>
        <v/>
      </c>
      <c r="Q300" s="28" t="str">
        <f t="shared" si="64"/>
        <v/>
      </c>
      <c r="R300" s="28" t="str">
        <f t="shared" si="65"/>
        <v/>
      </c>
      <c r="S300" s="28" t="str">
        <f t="shared" si="66"/>
        <v/>
      </c>
      <c r="T300" s="28" t="str">
        <f t="shared" si="67"/>
        <v/>
      </c>
      <c r="U300" s="29" t="str">
        <f>IF(COUNT(A300:F300)&gt;='Données brutes'!$I$2,MIN(O300:T300),"")</f>
        <v/>
      </c>
      <c r="V300" s="30" t="str">
        <f t="shared" si="68"/>
        <v/>
      </c>
    </row>
    <row r="301" spans="1:22" x14ac:dyDescent="0.2">
      <c r="A301" s="64" t="s">
        <v>26</v>
      </c>
      <c r="B301" s="64"/>
      <c r="C301" s="64"/>
      <c r="D301" s="64"/>
      <c r="E301" s="64"/>
      <c r="F301" s="64"/>
      <c r="G301" s="64"/>
      <c r="H301" s="64"/>
      <c r="I301" s="64"/>
      <c r="J301" s="64"/>
      <c r="K301" s="64"/>
      <c r="L301" s="64"/>
      <c r="M301" s="64"/>
      <c r="N301" s="64"/>
      <c r="O301" s="64"/>
      <c r="P301" s="64"/>
      <c r="Q301" s="64"/>
      <c r="R301" s="64"/>
      <c r="S301" s="64"/>
      <c r="T301" s="64"/>
      <c r="U301" s="64"/>
      <c r="V301" s="64"/>
    </row>
    <row r="302" spans="1:22" x14ac:dyDescent="0.2">
      <c r="H302" s="2"/>
      <c r="I302" s="2"/>
      <c r="J302" s="2"/>
      <c r="K302" s="2"/>
      <c r="L302" s="2"/>
      <c r="M302" s="2"/>
      <c r="N302" t="s">
        <v>27</v>
      </c>
      <c r="O302" s="23">
        <f>IF(COUNT(O3:O300)&gt;0,COUNT(O3:O300),"")</f>
        <v>16</v>
      </c>
      <c r="P302" s="23">
        <f t="shared" ref="P302:U302" si="69">IF(COUNT(P3:P300)&gt;0,COUNT(P3:P300),"")</f>
        <v>16</v>
      </c>
      <c r="Q302" s="23">
        <f t="shared" si="69"/>
        <v>17</v>
      </c>
      <c r="R302" s="23">
        <f t="shared" si="69"/>
        <v>17</v>
      </c>
      <c r="S302" s="23">
        <f t="shared" si="69"/>
        <v>17</v>
      </c>
      <c r="T302" s="23">
        <f t="shared" ref="T302" si="70">IF(COUNT(T3:T300)&gt;0,COUNT(T3:T300),"")</f>
        <v>17</v>
      </c>
      <c r="U302" s="23">
        <f t="shared" si="69"/>
        <v>16</v>
      </c>
    </row>
    <row r="303" spans="1:22" x14ac:dyDescent="0.2">
      <c r="B303" s="62" t="s">
        <v>47</v>
      </c>
      <c r="C303" s="63"/>
      <c r="D303" s="63"/>
      <c r="E303" s="63"/>
      <c r="H303" s="4"/>
      <c r="I303" s="4"/>
      <c r="J303" s="4"/>
      <c r="K303" s="4"/>
      <c r="L303" s="4"/>
      <c r="M303" s="4"/>
      <c r="N303" t="s">
        <v>28</v>
      </c>
      <c r="O303" s="4">
        <f t="shared" ref="O303:U303" si="71">IF(O302&lt;&gt;"",MIN(O3:O300),"")</f>
        <v>71.195972969454942</v>
      </c>
      <c r="P303" s="4">
        <f t="shared" si="71"/>
        <v>0</v>
      </c>
      <c r="Q303" s="4">
        <f t="shared" si="71"/>
        <v>73.809442032149619</v>
      </c>
      <c r="R303" s="4">
        <f t="shared" si="71"/>
        <v>26.396448994141341</v>
      </c>
      <c r="S303" s="4">
        <f t="shared" si="71"/>
        <v>32.629399021480324</v>
      </c>
      <c r="T303" s="4">
        <f t="shared" ref="T303" si="72">IF(T302&lt;&gt;"",MIN(T3:T300),"")</f>
        <v>53.94891515536402</v>
      </c>
      <c r="U303" s="4">
        <f t="shared" si="71"/>
        <v>0</v>
      </c>
    </row>
    <row r="304" spans="1:22" x14ac:dyDescent="0.2">
      <c r="B304" s="63"/>
      <c r="C304" s="63"/>
      <c r="D304" s="63"/>
      <c r="E304" s="63"/>
      <c r="H304" s="4"/>
      <c r="I304" s="4"/>
      <c r="J304" s="4"/>
      <c r="K304" s="4"/>
      <c r="L304" s="4"/>
      <c r="M304" s="4"/>
      <c r="N304" t="s">
        <v>29</v>
      </c>
      <c r="O304" s="4">
        <f>IF(O302&lt;&gt;"",PERCENTILE(O3:O300,0.25),"")</f>
        <v>85.589745192999857</v>
      </c>
      <c r="P304" s="4">
        <f t="shared" ref="P304:U304" si="73">IF(P302&lt;&gt;"",PERCENTILE(P3:P300,0.25),"")</f>
        <v>15.869997823687026</v>
      </c>
      <c r="Q304" s="4">
        <f t="shared" si="73"/>
        <v>95.123119638855798</v>
      </c>
      <c r="R304" s="4">
        <f t="shared" si="73"/>
        <v>52.349800250551318</v>
      </c>
      <c r="S304" s="4">
        <f t="shared" si="73"/>
        <v>49.856314894409252</v>
      </c>
      <c r="T304" s="4">
        <f t="shared" ref="T304" si="74">IF(T302&lt;&gt;"",PERCENTILE(T3:T300,0.25),"")</f>
        <v>81.143189534900458</v>
      </c>
      <c r="U304" s="4">
        <f t="shared" si="73"/>
        <v>15.869997823687026</v>
      </c>
    </row>
    <row r="305" spans="2:21" x14ac:dyDescent="0.2">
      <c r="B305" s="63"/>
      <c r="C305" s="63"/>
      <c r="D305" s="63"/>
      <c r="E305" s="63"/>
      <c r="H305" s="4"/>
      <c r="I305" s="4"/>
      <c r="J305" s="4"/>
      <c r="K305" s="4"/>
      <c r="L305" s="4"/>
      <c r="M305" s="4"/>
      <c r="N305" t="s">
        <v>30</v>
      </c>
      <c r="O305" s="4">
        <f>IF(O302&lt;&gt;"",MEDIAN(O3:O300),"")</f>
        <v>94.013742513406754</v>
      </c>
      <c r="P305" s="4">
        <f t="shared" ref="P305:U305" si="75">IF(P302&lt;&gt;"",MEDIAN(P3:P300),"")</f>
        <v>79.353239290755255</v>
      </c>
      <c r="Q305" s="4">
        <f t="shared" si="75"/>
        <v>96.077706892635618</v>
      </c>
      <c r="R305" s="4">
        <f t="shared" si="75"/>
        <v>71.25645497372885</v>
      </c>
      <c r="S305" s="4">
        <f t="shared" si="75"/>
        <v>59.74108902140344</v>
      </c>
      <c r="T305" s="4">
        <f t="shared" ref="T305" si="76">IF(T302&lt;&gt;"",MEDIAN(T3:T300),"")</f>
        <v>88.523958920145432</v>
      </c>
      <c r="U305" s="4">
        <f t="shared" si="75"/>
        <v>41.90926353657013</v>
      </c>
    </row>
    <row r="306" spans="2:21" x14ac:dyDescent="0.2">
      <c r="B306" s="63"/>
      <c r="C306" s="63"/>
      <c r="D306" s="63"/>
      <c r="E306" s="63"/>
      <c r="H306" s="4"/>
      <c r="I306" s="4"/>
      <c r="J306" s="4"/>
      <c r="K306" s="4"/>
      <c r="L306" s="4"/>
      <c r="M306" s="4"/>
      <c r="N306" t="s">
        <v>31</v>
      </c>
      <c r="O306" s="4">
        <f>IF(O302&lt;&gt;"",PERCENTILE(O3:O300,0.75),"")</f>
        <v>95.187177903174586</v>
      </c>
      <c r="P306" s="4">
        <f t="shared" ref="P306:U306" si="77">IF(P302&lt;&gt;"",PERCENTILE(P3:P300,0.75),"")</f>
        <v>85.885418713664549</v>
      </c>
      <c r="Q306" s="4">
        <f t="shared" si="77"/>
        <v>99.979887705009574</v>
      </c>
      <c r="R306" s="4">
        <f t="shared" si="77"/>
        <v>76.735860601088277</v>
      </c>
      <c r="S306" s="4">
        <f t="shared" si="77"/>
        <v>71.975972653957555</v>
      </c>
      <c r="T306" s="4">
        <f t="shared" ref="T306" si="78">IF(T302&lt;&gt;"",PERCENTILE(T3:T300,0.75),"")</f>
        <v>92.436688086634149</v>
      </c>
      <c r="U306" s="4">
        <f t="shared" si="77"/>
        <v>50.479686233444767</v>
      </c>
    </row>
    <row r="307" spans="2:21" x14ac:dyDescent="0.2">
      <c r="H307" s="4"/>
      <c r="I307" s="4"/>
      <c r="J307" s="4"/>
      <c r="K307" s="4"/>
      <c r="L307" s="4"/>
      <c r="M307" s="4"/>
      <c r="N307" t="s">
        <v>32</v>
      </c>
      <c r="O307" s="4">
        <f>IF(O302&lt;&gt;"",MAX(O3:O300),"")</f>
        <v>100</v>
      </c>
      <c r="P307" s="4">
        <f t="shared" ref="P307:U307" si="79">IF(P302&lt;&gt;"",MAX(P3:P300),"")</f>
        <v>94.571496865279997</v>
      </c>
      <c r="Q307" s="4">
        <f t="shared" si="79"/>
        <v>99.979887705009574</v>
      </c>
      <c r="R307" s="4">
        <f t="shared" si="79"/>
        <v>88.452384131616697</v>
      </c>
      <c r="S307" s="4">
        <f t="shared" si="79"/>
        <v>76.096076198303422</v>
      </c>
      <c r="T307" s="4">
        <f t="shared" ref="T307" si="80">IF(T302&lt;&gt;"",MAX(T3:T300),"")</f>
        <v>100</v>
      </c>
      <c r="U307" s="4">
        <f t="shared" si="79"/>
        <v>71.25645497372885</v>
      </c>
    </row>
    <row r="308" spans="2:21" x14ac:dyDescent="0.2">
      <c r="N308" t="s">
        <v>33</v>
      </c>
      <c r="O308" s="4">
        <f>IF(O302&lt;&gt;"",AVERAGE(O3:O300),"")</f>
        <v>89.870564251542334</v>
      </c>
      <c r="P308" s="4">
        <f t="shared" ref="P308:U308" si="81">IF(P302&lt;&gt;"",AVERAGE(P3:P300),"")</f>
        <v>55.602495582852633</v>
      </c>
      <c r="Q308" s="4">
        <f t="shared" si="81"/>
        <v>95.693337205160958</v>
      </c>
      <c r="R308" s="4">
        <f t="shared" si="81"/>
        <v>65.70519819258044</v>
      </c>
      <c r="S308" s="4">
        <f t="shared" si="81"/>
        <v>59.04304732859913</v>
      </c>
      <c r="T308" s="4">
        <f t="shared" ref="T308" si="82">IF(T302&lt;&gt;"",AVERAGE(T3:T300),"")</f>
        <v>83.947393327201652</v>
      </c>
      <c r="U308" s="4">
        <f t="shared" si="81"/>
        <v>35.617359576036435</v>
      </c>
    </row>
    <row r="309" spans="2:21" x14ac:dyDescent="0.2">
      <c r="N309" t="s">
        <v>28</v>
      </c>
      <c r="O309" s="24">
        <f t="shared" ref="O309:S309" si="83">IF(O303&lt;&gt;"",IF(ABS(O303-INT(O303))=0.5,ROUNDDOWN(O303,0),ROUND(O303,0)),"")</f>
        <v>71</v>
      </c>
      <c r="P309" s="24">
        <f t="shared" si="83"/>
        <v>0</v>
      </c>
      <c r="Q309" s="24">
        <f t="shared" si="83"/>
        <v>74</v>
      </c>
      <c r="R309" s="24">
        <f t="shared" si="83"/>
        <v>26</v>
      </c>
      <c r="S309" s="24">
        <f t="shared" si="83"/>
        <v>33</v>
      </c>
      <c r="T309" s="24">
        <f t="shared" ref="T309" si="84">IF(T303&lt;&gt;"",IF(ABS(T303-INT(T303))=0.5,ROUNDDOWN(T303,0),ROUND(T303,0)),"")</f>
        <v>54</v>
      </c>
      <c r="U309" s="24">
        <f>IF(U303&lt;&gt;"",IF(ABS(U303-INT(U303))=0.5,ROUNDDOWN(U303,0),ROUND(U303,0)),"")</f>
        <v>0</v>
      </c>
    </row>
    <row r="310" spans="2:21" x14ac:dyDescent="0.2">
      <c r="N310" t="s">
        <v>29</v>
      </c>
      <c r="O310" s="24">
        <f t="shared" ref="O310:S310" si="85">IF(O304&lt;&gt;"",IF(ABS(O304-INT(O304))=0.5,ROUNDDOWN(O304,0),ROUND(O304,0)),"")</f>
        <v>86</v>
      </c>
      <c r="P310" s="24">
        <f t="shared" si="85"/>
        <v>16</v>
      </c>
      <c r="Q310" s="24">
        <f t="shared" si="85"/>
        <v>95</v>
      </c>
      <c r="R310" s="24">
        <f t="shared" si="85"/>
        <v>52</v>
      </c>
      <c r="S310" s="24">
        <f t="shared" si="85"/>
        <v>50</v>
      </c>
      <c r="T310" s="24">
        <f t="shared" ref="T310" si="86">IF(T304&lt;&gt;"",IF(ABS(T304-INT(T304))=0.5,ROUNDDOWN(T304,0),ROUND(T304,0)),"")</f>
        <v>81</v>
      </c>
      <c r="U310" s="24">
        <f>IF(U304&lt;&gt;"",IF(ABS(U304-INT(U304))=0.5,ROUNDDOWN(U304,0),ROUND(U304,0)),"")</f>
        <v>16</v>
      </c>
    </row>
    <row r="311" spans="2:21" x14ac:dyDescent="0.2">
      <c r="N311" t="s">
        <v>30</v>
      </c>
      <c r="O311" s="24">
        <f t="shared" ref="O311:S311" si="87">IF(O305&lt;&gt;"",IF(ABS(O305-INT(O305))=0.5,ROUNDDOWN(O305,0),ROUND(O305,0)),"")</f>
        <v>94</v>
      </c>
      <c r="P311" s="24">
        <f t="shared" si="87"/>
        <v>79</v>
      </c>
      <c r="Q311" s="24">
        <f t="shared" si="87"/>
        <v>96</v>
      </c>
      <c r="R311" s="24">
        <f t="shared" si="87"/>
        <v>71</v>
      </c>
      <c r="S311" s="24">
        <f t="shared" si="87"/>
        <v>60</v>
      </c>
      <c r="T311" s="24">
        <f t="shared" ref="T311" si="88">IF(T305&lt;&gt;"",IF(ABS(T305-INT(T305))=0.5,ROUNDDOWN(T305,0),ROUND(T305,0)),"")</f>
        <v>89</v>
      </c>
      <c r="U311" s="24">
        <f>IF(U305&lt;&gt;"",IF(ABS(U305-INT(U305))=0.5,ROUNDDOWN(U305,0),ROUND(U305,0)),"")</f>
        <v>42</v>
      </c>
    </row>
    <row r="312" spans="2:21" x14ac:dyDescent="0.2">
      <c r="N312" t="s">
        <v>31</v>
      </c>
      <c r="O312" s="24">
        <f t="shared" ref="O312:S312" si="89">IF(O306&lt;&gt;"",IF(ABS(O306-INT(O306))=0.5,ROUNDDOWN(O306,0),ROUND(O306,0)),"")</f>
        <v>95</v>
      </c>
      <c r="P312" s="24">
        <f t="shared" si="89"/>
        <v>86</v>
      </c>
      <c r="Q312" s="24">
        <f t="shared" si="89"/>
        <v>100</v>
      </c>
      <c r="R312" s="24">
        <f t="shared" si="89"/>
        <v>77</v>
      </c>
      <c r="S312" s="24">
        <f t="shared" si="89"/>
        <v>72</v>
      </c>
      <c r="T312" s="24">
        <f t="shared" ref="T312" si="90">IF(T306&lt;&gt;"",IF(ABS(T306-INT(T306))=0.5,ROUNDDOWN(T306,0),ROUND(T306,0)),"")</f>
        <v>92</v>
      </c>
      <c r="U312" s="24">
        <f>IF(U306&lt;&gt;"",IF(ABS(U306-INT(U306))=0.5,ROUNDDOWN(U306,0),ROUND(U306,0)),"")</f>
        <v>50</v>
      </c>
    </row>
    <row r="313" spans="2:21" x14ac:dyDescent="0.2">
      <c r="N313" t="s">
        <v>32</v>
      </c>
      <c r="O313" s="24">
        <f t="shared" ref="O313:U314" si="91">IF(O307&lt;&gt;"",IF(ABS(O307-INT(O307))=0.5,ROUNDDOWN(O307,0),ROUND(O307,0)),"")</f>
        <v>100</v>
      </c>
      <c r="P313" s="24">
        <f t="shared" si="91"/>
        <v>95</v>
      </c>
      <c r="Q313" s="24">
        <f t="shared" si="91"/>
        <v>100</v>
      </c>
      <c r="R313" s="24">
        <f t="shared" si="91"/>
        <v>88</v>
      </c>
      <c r="S313" s="24">
        <f t="shared" si="91"/>
        <v>76</v>
      </c>
      <c r="T313" s="24">
        <f t="shared" ref="T313" si="92">IF(T307&lt;&gt;"",IF(ABS(T307-INT(T307))=0.5,ROUNDDOWN(T307,0),ROUND(T307,0)),"")</f>
        <v>100</v>
      </c>
      <c r="U313" s="24">
        <f>IF(U307&lt;&gt;"",IF(ABS(U307-INT(U307))=0.5,ROUNDDOWN(U307,0),ROUND(U307,0)),"")</f>
        <v>71</v>
      </c>
    </row>
    <row r="314" spans="2:21" x14ac:dyDescent="0.2">
      <c r="N314" t="s">
        <v>33</v>
      </c>
      <c r="O314" s="8">
        <f t="shared" si="91"/>
        <v>90</v>
      </c>
      <c r="P314" s="8">
        <f t="shared" si="91"/>
        <v>56</v>
      </c>
      <c r="Q314" s="8">
        <f t="shared" si="91"/>
        <v>96</v>
      </c>
      <c r="R314" s="8">
        <f t="shared" si="91"/>
        <v>66</v>
      </c>
      <c r="S314" s="8">
        <f t="shared" si="91"/>
        <v>59</v>
      </c>
      <c r="T314" s="8">
        <f t="shared" ref="T314" si="93">IF(T308&lt;&gt;"",IF(ABS(T308-INT(T308))=0.5,ROUNDDOWN(T308,0),ROUND(T308,0)),"")</f>
        <v>84</v>
      </c>
      <c r="U314" s="8">
        <f t="shared" si="91"/>
        <v>36</v>
      </c>
    </row>
  </sheetData>
  <sheetProtection sheet="1" objects="1" scenarios="1"/>
  <mergeCells count="5">
    <mergeCell ref="H1:M1"/>
    <mergeCell ref="A1:F1"/>
    <mergeCell ref="O1:T1"/>
    <mergeCell ref="B303:E306"/>
    <mergeCell ref="A301:V301"/>
  </mergeCells>
  <phoneticPr fontId="3" type="noConversion"/>
  <printOptions horizontalCentered="1"/>
  <pageMargins left="0.23622047244094491" right="0.23622047244094491" top="0.74803149606299213" bottom="0.74803149606299213" header="0.31496062992125984" footer="0.31496062992125984"/>
  <pageSetup paperSize="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autoPageBreaks="0"/>
  </sheetPr>
  <dimension ref="A1:H36"/>
  <sheetViews>
    <sheetView showGridLines="0" workbookViewId="0">
      <selection sqref="A1:H2"/>
    </sheetView>
  </sheetViews>
  <sheetFormatPr baseColWidth="10" defaultColWidth="10" defaultRowHeight="12.75" x14ac:dyDescent="0.2"/>
  <cols>
    <col min="1" max="1" width="14.42578125" customWidth="1"/>
    <col min="2" max="8" width="15.85546875" customWidth="1"/>
    <col min="9" max="9" width="3.42578125" customWidth="1"/>
  </cols>
  <sheetData>
    <row r="1" spans="1:8" ht="20.25" customHeight="1" x14ac:dyDescent="0.2">
      <c r="A1" s="65" t="s">
        <v>34</v>
      </c>
      <c r="B1" s="65"/>
      <c r="C1" s="65"/>
      <c r="D1" s="65"/>
      <c r="E1" s="65"/>
      <c r="F1" s="65"/>
      <c r="G1" s="65"/>
      <c r="H1" s="65"/>
    </row>
    <row r="2" spans="1:8" ht="20.25" customHeight="1" x14ac:dyDescent="0.2">
      <c r="A2" s="65"/>
      <c r="B2" s="65"/>
      <c r="C2" s="65"/>
      <c r="D2" s="65"/>
      <c r="E2" s="65"/>
      <c r="F2" s="65"/>
      <c r="G2" s="65"/>
      <c r="H2" s="65"/>
    </row>
    <row r="3" spans="1:8" ht="15.75" x14ac:dyDescent="0.25">
      <c r="A3" s="3"/>
      <c r="B3" s="11" t="s">
        <v>18</v>
      </c>
      <c r="C3" s="12" t="s">
        <v>19</v>
      </c>
      <c r="D3" s="12" t="s">
        <v>20</v>
      </c>
      <c r="E3" s="12" t="s">
        <v>21</v>
      </c>
      <c r="F3" s="12" t="s">
        <v>22</v>
      </c>
      <c r="G3" s="12" t="s">
        <v>23</v>
      </c>
      <c r="H3" s="13" t="s">
        <v>24</v>
      </c>
    </row>
    <row r="4" spans="1:8" ht="15" x14ac:dyDescent="0.2">
      <c r="A4" s="10" t="s">
        <v>27</v>
      </c>
      <c r="B4" s="15">
        <f>Calculs!O302</f>
        <v>16</v>
      </c>
      <c r="C4" s="16">
        <f>Calculs!P302</f>
        <v>16</v>
      </c>
      <c r="D4" s="15">
        <f>Calculs!Q302</f>
        <v>17</v>
      </c>
      <c r="E4" s="16">
        <f>Calculs!R302</f>
        <v>17</v>
      </c>
      <c r="F4" s="15">
        <f>Calculs!S302</f>
        <v>17</v>
      </c>
      <c r="G4" s="16">
        <f>Calculs!T302</f>
        <v>17</v>
      </c>
      <c r="H4" s="15">
        <f>Calculs!U302</f>
        <v>16</v>
      </c>
    </row>
    <row r="5" spans="1:8" ht="15" x14ac:dyDescent="0.2">
      <c r="A5" s="10" t="s">
        <v>35</v>
      </c>
      <c r="B5" s="15">
        <f>Calculs!O309</f>
        <v>71</v>
      </c>
      <c r="C5" s="16">
        <f>Calculs!P309</f>
        <v>0</v>
      </c>
      <c r="D5" s="15">
        <f>Calculs!Q309</f>
        <v>74</v>
      </c>
      <c r="E5" s="16">
        <f>Calculs!R309</f>
        <v>26</v>
      </c>
      <c r="F5" s="15">
        <f>Calculs!S309</f>
        <v>33</v>
      </c>
      <c r="G5" s="16">
        <f>Calculs!T309</f>
        <v>54</v>
      </c>
      <c r="H5" s="15">
        <f>Calculs!U309</f>
        <v>0</v>
      </c>
    </row>
    <row r="6" spans="1:8" ht="15.75" thickBot="1" x14ac:dyDescent="0.25">
      <c r="A6" s="10" t="s">
        <v>36</v>
      </c>
      <c r="B6" s="15">
        <f>Calculs!O310</f>
        <v>86</v>
      </c>
      <c r="C6" s="16">
        <f>Calculs!P310</f>
        <v>16</v>
      </c>
      <c r="D6" s="15">
        <f>Calculs!Q310</f>
        <v>95</v>
      </c>
      <c r="E6" s="16">
        <f>Calculs!R310</f>
        <v>52</v>
      </c>
      <c r="F6" s="15">
        <f>Calculs!S310</f>
        <v>50</v>
      </c>
      <c r="G6" s="16">
        <f>Calculs!T310</f>
        <v>81</v>
      </c>
      <c r="H6" s="15">
        <f>Calculs!U310</f>
        <v>16</v>
      </c>
    </row>
    <row r="7" spans="1:8" ht="16.5" thickBot="1" x14ac:dyDescent="0.3">
      <c r="A7" s="14" t="s">
        <v>37</v>
      </c>
      <c r="B7" s="17">
        <f>Calculs!O311</f>
        <v>94</v>
      </c>
      <c r="C7" s="18">
        <f>Calculs!P311</f>
        <v>79</v>
      </c>
      <c r="D7" s="17">
        <f>Calculs!Q311</f>
        <v>96</v>
      </c>
      <c r="E7" s="18">
        <f>Calculs!R311</f>
        <v>71</v>
      </c>
      <c r="F7" s="17">
        <f>Calculs!S311</f>
        <v>60</v>
      </c>
      <c r="G7" s="18">
        <f>Calculs!T311</f>
        <v>89</v>
      </c>
      <c r="H7" s="19">
        <f>Calculs!U311</f>
        <v>42</v>
      </c>
    </row>
    <row r="8" spans="1:8" ht="15" x14ac:dyDescent="0.2">
      <c r="A8" s="10" t="s">
        <v>38</v>
      </c>
      <c r="B8" s="15">
        <f>Calculs!O312</f>
        <v>95</v>
      </c>
      <c r="C8" s="16">
        <f>Calculs!P312</f>
        <v>86</v>
      </c>
      <c r="D8" s="15">
        <f>Calculs!Q312</f>
        <v>100</v>
      </c>
      <c r="E8" s="16">
        <f>Calculs!R312</f>
        <v>77</v>
      </c>
      <c r="F8" s="15">
        <f>Calculs!S312</f>
        <v>72</v>
      </c>
      <c r="G8" s="16">
        <f>Calculs!T312</f>
        <v>92</v>
      </c>
      <c r="H8" s="15">
        <f>Calculs!U312</f>
        <v>50</v>
      </c>
    </row>
    <row r="9" spans="1:8" ht="15" x14ac:dyDescent="0.2">
      <c r="A9" s="10" t="s">
        <v>39</v>
      </c>
      <c r="B9" s="15">
        <f>Calculs!O313</f>
        <v>100</v>
      </c>
      <c r="C9" s="16">
        <f>Calculs!P313</f>
        <v>95</v>
      </c>
      <c r="D9" s="15">
        <f>Calculs!Q313</f>
        <v>100</v>
      </c>
      <c r="E9" s="16">
        <f>Calculs!R313</f>
        <v>88</v>
      </c>
      <c r="F9" s="15">
        <f>Calculs!S313</f>
        <v>76</v>
      </c>
      <c r="G9" s="16">
        <f>Calculs!T313</f>
        <v>100</v>
      </c>
      <c r="H9" s="15">
        <f>Calculs!U313</f>
        <v>71</v>
      </c>
    </row>
    <row r="10" spans="1:8" x14ac:dyDescent="0.2">
      <c r="B10" s="9"/>
      <c r="D10" s="9"/>
      <c r="F10" s="9"/>
      <c r="H10" s="9"/>
    </row>
    <row r="11" spans="1:8" x14ac:dyDescent="0.2">
      <c r="B11" s="9"/>
      <c r="D11" s="9"/>
      <c r="F11" s="9"/>
      <c r="H11" s="9"/>
    </row>
    <row r="12" spans="1:8" x14ac:dyDescent="0.2">
      <c r="B12" s="9"/>
      <c r="D12" s="9"/>
      <c r="F12" s="9"/>
      <c r="H12" s="9"/>
    </row>
    <row r="13" spans="1:8" x14ac:dyDescent="0.2">
      <c r="B13" s="9"/>
      <c r="D13" s="9"/>
      <c r="F13" s="9"/>
      <c r="H13" s="9"/>
    </row>
    <row r="14" spans="1:8" x14ac:dyDescent="0.2">
      <c r="B14" s="9"/>
      <c r="D14" s="9"/>
      <c r="F14" s="9"/>
      <c r="H14" s="9"/>
    </row>
    <row r="15" spans="1:8" x14ac:dyDescent="0.2">
      <c r="B15" s="9"/>
      <c r="D15" s="9"/>
      <c r="F15" s="9"/>
      <c r="H15" s="9"/>
    </row>
    <row r="16" spans="1:8" x14ac:dyDescent="0.2">
      <c r="B16" s="9"/>
      <c r="D16" s="9"/>
      <c r="F16" s="9"/>
      <c r="H16" s="9"/>
    </row>
    <row r="17" spans="2:8" x14ac:dyDescent="0.2">
      <c r="B17" s="9"/>
      <c r="D17" s="9"/>
      <c r="F17" s="9"/>
      <c r="H17" s="9"/>
    </row>
    <row r="18" spans="2:8" x14ac:dyDescent="0.2">
      <c r="B18" s="9"/>
      <c r="D18" s="9"/>
      <c r="F18" s="9"/>
      <c r="H18" s="9"/>
    </row>
    <row r="19" spans="2:8" x14ac:dyDescent="0.2">
      <c r="B19" s="9"/>
      <c r="D19" s="9"/>
      <c r="F19" s="9"/>
      <c r="H19" s="9"/>
    </row>
    <row r="20" spans="2:8" x14ac:dyDescent="0.2">
      <c r="B20" s="9"/>
      <c r="D20" s="9"/>
      <c r="F20" s="9"/>
      <c r="H20" s="9"/>
    </row>
    <row r="21" spans="2:8" x14ac:dyDescent="0.2">
      <c r="B21" s="9"/>
      <c r="D21" s="9"/>
      <c r="F21" s="9"/>
      <c r="H21" s="9"/>
    </row>
    <row r="22" spans="2:8" x14ac:dyDescent="0.2">
      <c r="B22" s="9"/>
      <c r="D22" s="9"/>
      <c r="F22" s="9"/>
      <c r="H22" s="9"/>
    </row>
    <row r="23" spans="2:8" x14ac:dyDescent="0.2">
      <c r="B23" s="9"/>
      <c r="D23" s="9"/>
      <c r="F23" s="9"/>
      <c r="H23" s="9"/>
    </row>
    <row r="24" spans="2:8" x14ac:dyDescent="0.2">
      <c r="B24" s="9"/>
      <c r="D24" s="9"/>
      <c r="F24" s="9"/>
      <c r="H24" s="9"/>
    </row>
    <row r="25" spans="2:8" x14ac:dyDescent="0.2">
      <c r="B25" s="9"/>
      <c r="D25" s="9"/>
      <c r="F25" s="9"/>
      <c r="H25" s="9"/>
    </row>
    <row r="26" spans="2:8" x14ac:dyDescent="0.2">
      <c r="B26" s="9"/>
      <c r="D26" s="9"/>
      <c r="F26" s="9"/>
      <c r="H26" s="9"/>
    </row>
    <row r="27" spans="2:8" x14ac:dyDescent="0.2">
      <c r="B27" s="9"/>
      <c r="D27" s="9"/>
      <c r="F27" s="9"/>
      <c r="H27" s="9"/>
    </row>
    <row r="28" spans="2:8" x14ac:dyDescent="0.2">
      <c r="B28" s="9"/>
      <c r="D28" s="9"/>
      <c r="F28" s="9"/>
      <c r="H28" s="9"/>
    </row>
    <row r="29" spans="2:8" x14ac:dyDescent="0.2">
      <c r="B29" s="9"/>
      <c r="D29" s="9"/>
      <c r="F29" s="9"/>
      <c r="H29" s="9"/>
    </row>
    <row r="30" spans="2:8" x14ac:dyDescent="0.2">
      <c r="B30" s="9"/>
      <c r="D30" s="9"/>
      <c r="F30" s="9"/>
      <c r="H30" s="9"/>
    </row>
    <row r="31" spans="2:8" x14ac:dyDescent="0.2">
      <c r="B31" s="9"/>
      <c r="D31" s="9"/>
      <c r="F31" s="9"/>
      <c r="H31" s="9"/>
    </row>
    <row r="32" spans="2:8" x14ac:dyDescent="0.2">
      <c r="B32" s="9"/>
      <c r="D32" s="9"/>
      <c r="F32" s="9"/>
      <c r="H32" s="9"/>
    </row>
    <row r="33" spans="2:8" x14ac:dyDescent="0.2">
      <c r="B33" s="9"/>
      <c r="D33" s="9"/>
      <c r="F33" s="9"/>
      <c r="H33" s="9"/>
    </row>
    <row r="34" spans="2:8" x14ac:dyDescent="0.2">
      <c r="B34" s="9"/>
      <c r="D34" s="9"/>
      <c r="F34" s="9"/>
      <c r="H34" s="9"/>
    </row>
    <row r="35" spans="2:8" x14ac:dyDescent="0.2">
      <c r="B35" s="9"/>
      <c r="D35" s="9"/>
      <c r="F35" s="9"/>
      <c r="H35" s="9"/>
    </row>
    <row r="36" spans="2:8" ht="15.75" x14ac:dyDescent="0.25">
      <c r="B36" s="11" t="s">
        <v>18</v>
      </c>
      <c r="C36" s="12" t="s">
        <v>19</v>
      </c>
      <c r="D36" s="12" t="s">
        <v>20</v>
      </c>
      <c r="E36" s="12" t="s">
        <v>21</v>
      </c>
      <c r="F36" s="12" t="s">
        <v>22</v>
      </c>
      <c r="G36" s="12" t="s">
        <v>23</v>
      </c>
      <c r="H36" s="13" t="s">
        <v>24</v>
      </c>
    </row>
  </sheetData>
  <sheetProtection sheet="1" selectLockedCells="1"/>
  <mergeCells count="1">
    <mergeCell ref="A1:H2"/>
  </mergeCells>
  <phoneticPr fontId="3" type="noConversion"/>
  <printOptions horizontalCentered="1" verticalCentered="1"/>
  <pageMargins left="0.39370078740157483" right="0.39370078740157483" top="0.59055118110236227" bottom="0.39370078740157483" header="0.51181102362204722" footer="0.51181102362204722"/>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225DEEE7C1AA438BC05E5506038E1E" ma:contentTypeVersion="14" ma:contentTypeDescription="Crée un document." ma:contentTypeScope="" ma:versionID="75d7ab90b842a7ec76f55c5fdd60337b">
  <xsd:schema xmlns:xsd="http://www.w3.org/2001/XMLSchema" xmlns:xs="http://www.w3.org/2001/XMLSchema" xmlns:p="http://schemas.microsoft.com/office/2006/metadata/properties" xmlns:ns3="0bea0940-efc5-461f-8db4-92d10f07df3c" xmlns:ns4="6a6c75e0-645f-4504-bfeb-030e01fb9ab9" targetNamespace="http://schemas.microsoft.com/office/2006/metadata/properties" ma:root="true" ma:fieldsID="cb8b7aa69a224c8fcb3814f4ad9e2093" ns3:_="" ns4:_="">
    <xsd:import namespace="0bea0940-efc5-461f-8db4-92d10f07df3c"/>
    <xsd:import namespace="6a6c75e0-645f-4504-bfeb-030e01fb9a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a0940-efc5-461f-8db4-92d10f07df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a6c75e0-645f-4504-bfeb-030e01fb9ab9"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E7E795-A4FB-4C4C-9A58-25246A50E2A4}">
  <ds:schemaRefs>
    <ds:schemaRef ds:uri="http://purl.org/dc/elements/1.1/"/>
    <ds:schemaRef ds:uri="http://schemas.openxmlformats.org/package/2006/metadata/core-properties"/>
    <ds:schemaRef ds:uri="http://purl.org/dc/dcmitype/"/>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6a6c75e0-645f-4504-bfeb-030e01fb9ab9"/>
    <ds:schemaRef ds:uri="0bea0940-efc5-461f-8db4-92d10f07df3c"/>
  </ds:schemaRefs>
</ds:datastoreItem>
</file>

<file path=customXml/itemProps2.xml><?xml version="1.0" encoding="utf-8"?>
<ds:datastoreItem xmlns:ds="http://schemas.openxmlformats.org/officeDocument/2006/customXml" ds:itemID="{6C40BD07-44C9-4073-B5EE-5A6F12D3DE1C}">
  <ds:schemaRefs>
    <ds:schemaRef ds:uri="http://schemas.microsoft.com/sharepoint/v3/contenttype/forms"/>
  </ds:schemaRefs>
</ds:datastoreItem>
</file>

<file path=customXml/itemProps3.xml><?xml version="1.0" encoding="utf-8"?>
<ds:datastoreItem xmlns:ds="http://schemas.openxmlformats.org/officeDocument/2006/customXml" ds:itemID="{B2D12C09-19F1-40CE-9757-D7623F9D14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ea0940-efc5-461f-8db4-92d10f07df3c"/>
    <ds:schemaRef ds:uri="6a6c75e0-645f-4504-bfeb-030e01fb9a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Instructions</vt:lpstr>
      <vt:lpstr>Données brutes</vt:lpstr>
      <vt:lpstr>Calculs</vt:lpstr>
      <vt:lpstr>Résultats</vt:lpstr>
      <vt:lpstr>Calculs!Zone_d_impression</vt:lpstr>
      <vt:lpstr>'Données brutes'!Zone_d_impression</vt:lpstr>
      <vt:lpstr>Résultats!Zone_d_impression</vt:lpstr>
    </vt:vector>
  </TitlesOfParts>
  <Manager/>
  <Company>Ministère de l'Environnement et de la Lutte contre les changements climatiques, MELCC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Feuiile de calcul de l'IQBP</dc:title>
  <dc:subject>IQBP à 10 paramètres</dc:subject>
  <dc:creator>Ministère de l'Environnement et de la Lutte contre les changements climatiques;MELCC</dc:creator>
  <cp:keywords/>
  <dc:description/>
  <cp:lastModifiedBy>canst01</cp:lastModifiedBy>
  <cp:revision/>
  <dcterms:created xsi:type="dcterms:W3CDTF">2004-06-04T13:34:18Z</dcterms:created>
  <dcterms:modified xsi:type="dcterms:W3CDTF">2022-04-01T13:50:11Z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0x010100C1225DEEE7C1AA438BC05E5506038E1E</vt:lpwstr>
  </property>
</Properties>
</file>